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ONRDRSRV2\redirect\JN63042\Documents\選挙\▼愛媛県知事選挙\!期日前中間データ（県知事）\HP用\1119\"/>
    </mc:Choice>
  </mc:AlternateContent>
  <bookViews>
    <workbookView xWindow="0" yWindow="0" windowWidth="17550" windowHeight="10335"/>
  </bookViews>
  <sheets>
    <sheet name="HP用" sheetId="1" r:id="rId1"/>
  </sheets>
  <definedNames>
    <definedName name="_xlnm.Print_Area" localSheetId="0">HP用!$A$1:$S$26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J23" i="1"/>
  <c r="I23" i="1"/>
  <c r="G23" i="1"/>
  <c r="F23" i="1"/>
  <c r="D23" i="1"/>
  <c r="C23" i="1"/>
  <c r="S22" i="1"/>
  <c r="M22" i="1"/>
  <c r="L22" i="1"/>
  <c r="N22" i="1" s="1"/>
  <c r="K22" i="1"/>
  <c r="H22" i="1"/>
  <c r="E22" i="1"/>
  <c r="S21" i="1"/>
  <c r="M21" i="1"/>
  <c r="L21" i="1"/>
  <c r="N21" i="1" s="1"/>
  <c r="K21" i="1"/>
  <c r="H21" i="1"/>
  <c r="E21" i="1"/>
  <c r="S20" i="1"/>
  <c r="M20" i="1"/>
  <c r="N20" i="1" s="1"/>
  <c r="L20" i="1"/>
  <c r="K20" i="1"/>
  <c r="H20" i="1"/>
  <c r="E20" i="1"/>
  <c r="S19" i="1"/>
  <c r="M19" i="1"/>
  <c r="L19" i="1"/>
  <c r="N19" i="1" s="1"/>
  <c r="K19" i="1"/>
  <c r="H19" i="1"/>
  <c r="E19" i="1"/>
  <c r="S18" i="1"/>
  <c r="M18" i="1"/>
  <c r="L18" i="1"/>
  <c r="N18" i="1" s="1"/>
  <c r="K18" i="1"/>
  <c r="H18" i="1"/>
  <c r="E18" i="1"/>
  <c r="S17" i="1"/>
  <c r="M17" i="1"/>
  <c r="L17" i="1"/>
  <c r="N17" i="1" s="1"/>
  <c r="K17" i="1"/>
  <c r="H17" i="1"/>
  <c r="E17" i="1"/>
  <c r="S16" i="1"/>
  <c r="M16" i="1"/>
  <c r="N16" i="1" s="1"/>
  <c r="L16" i="1"/>
  <c r="K16" i="1"/>
  <c r="H16" i="1"/>
  <c r="E16" i="1"/>
  <c r="S15" i="1"/>
  <c r="M15" i="1"/>
  <c r="L15" i="1"/>
  <c r="N15" i="1" s="1"/>
  <c r="K15" i="1"/>
  <c r="H15" i="1"/>
  <c r="E15" i="1"/>
  <c r="S14" i="1"/>
  <c r="M14" i="1"/>
  <c r="L14" i="1"/>
  <c r="N14" i="1" s="1"/>
  <c r="K14" i="1"/>
  <c r="H14" i="1"/>
  <c r="E14" i="1"/>
  <c r="S13" i="1"/>
  <c r="M13" i="1"/>
  <c r="L13" i="1"/>
  <c r="N13" i="1" s="1"/>
  <c r="K13" i="1"/>
  <c r="H13" i="1"/>
  <c r="E13" i="1"/>
  <c r="S12" i="1"/>
  <c r="M12" i="1"/>
  <c r="N12" i="1" s="1"/>
  <c r="L12" i="1"/>
  <c r="K12" i="1"/>
  <c r="H12" i="1"/>
  <c r="E12" i="1"/>
  <c r="S11" i="1"/>
  <c r="M11" i="1"/>
  <c r="L11" i="1"/>
  <c r="N11" i="1" s="1"/>
  <c r="K11" i="1"/>
  <c r="H11" i="1"/>
  <c r="E11" i="1"/>
  <c r="S10" i="1"/>
  <c r="M10" i="1"/>
  <c r="L10" i="1"/>
  <c r="N10" i="1" s="1"/>
  <c r="K10" i="1"/>
  <c r="H10" i="1"/>
  <c r="E10" i="1"/>
  <c r="S9" i="1"/>
  <c r="M9" i="1"/>
  <c r="L9" i="1"/>
  <c r="N9" i="1" s="1"/>
  <c r="K9" i="1"/>
  <c r="H9" i="1"/>
  <c r="E9" i="1"/>
  <c r="E23" i="1" s="1"/>
  <c r="A9" i="1"/>
  <c r="B9" i="1" s="1"/>
  <c r="S8" i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M8" i="1"/>
  <c r="N8" i="1" s="1"/>
  <c r="L8" i="1"/>
  <c r="K8" i="1"/>
  <c r="H8" i="1"/>
  <c r="E8" i="1"/>
  <c r="A8" i="1"/>
  <c r="B8" i="1" s="1"/>
  <c r="S7" i="1"/>
  <c r="S23" i="1" s="1"/>
  <c r="M7" i="1"/>
  <c r="M23" i="1" s="1"/>
  <c r="L7" i="1"/>
  <c r="L23" i="1" s="1"/>
  <c r="K7" i="1"/>
  <c r="K23" i="1" s="1"/>
  <c r="H7" i="1"/>
  <c r="H23" i="1" s="1"/>
  <c r="E7" i="1"/>
  <c r="B7" i="1"/>
  <c r="A10" i="1" l="1"/>
  <c r="N7" i="1"/>
  <c r="N23" i="1" s="1"/>
  <c r="A11" i="1" l="1"/>
  <c r="B10" i="1"/>
  <c r="A12" i="1" l="1"/>
  <c r="B11" i="1"/>
  <c r="A13" i="1" l="1"/>
  <c r="B12" i="1"/>
  <c r="B13" i="1" l="1"/>
  <c r="A14" i="1"/>
  <c r="B14" i="1" l="1"/>
  <c r="A15" i="1"/>
  <c r="B15" i="1" l="1"/>
  <c r="A16" i="1"/>
  <c r="B16" i="1" l="1"/>
  <c r="A17" i="1"/>
  <c r="A18" i="1" l="1"/>
  <c r="B17" i="1"/>
  <c r="A19" i="1" l="1"/>
  <c r="B18" i="1"/>
  <c r="A20" i="1" l="1"/>
  <c r="B19" i="1"/>
  <c r="B20" i="1" l="1"/>
  <c r="A21" i="1"/>
  <c r="B21" i="1" l="1"/>
  <c r="A22" i="1"/>
  <c r="B22" i="1" s="1"/>
</calcChain>
</file>

<file path=xl/sharedStrings.xml><?xml version="1.0" encoding="utf-8"?>
<sst xmlns="http://schemas.openxmlformats.org/spreadsheetml/2006/main" count="58" uniqueCount="20">
  <si>
    <t>R04.11.20執行　愛媛県知事選挙</t>
    <rPh sb="9" eb="11">
      <t>シッコウ</t>
    </rPh>
    <rPh sb="12" eb="14">
      <t>エヒメ</t>
    </rPh>
    <rPh sb="14" eb="17">
      <t>ケンチジ</t>
    </rPh>
    <rPh sb="17" eb="19">
      <t>センキョ</t>
    </rPh>
    <phoneticPr fontId="3"/>
  </si>
  <si>
    <t>期日前投票投票者数（速報）</t>
    <rPh sb="0" eb="2">
      <t>キジツ</t>
    </rPh>
    <rPh sb="2" eb="3">
      <t>マエ</t>
    </rPh>
    <rPh sb="3" eb="5">
      <t>トウヒョウ</t>
    </rPh>
    <rPh sb="5" eb="8">
      <t>トウヒョウシャ</t>
    </rPh>
    <rPh sb="8" eb="9">
      <t>スウ</t>
    </rPh>
    <rPh sb="10" eb="12">
      <t>ソクホウ</t>
    </rPh>
    <phoneticPr fontId="3"/>
  </si>
  <si>
    <t>日付</t>
    <rPh sb="0" eb="2">
      <t>ヒヅケ</t>
    </rPh>
    <phoneticPr fontId="3"/>
  </si>
  <si>
    <t>曜日</t>
    <rPh sb="0" eb="1">
      <t>ヒカリ</t>
    </rPh>
    <rPh sb="1" eb="2">
      <t>ヒ</t>
    </rPh>
    <phoneticPr fontId="3"/>
  </si>
  <si>
    <t>期日前投票者数</t>
    <rPh sb="0" eb="3">
      <t>キジツマエ</t>
    </rPh>
    <rPh sb="3" eb="6">
      <t>トウヒョウシャ</t>
    </rPh>
    <rPh sb="6" eb="7">
      <t>スウ</t>
    </rPh>
    <phoneticPr fontId="3"/>
  </si>
  <si>
    <t>前回（H30知事選）</t>
    <rPh sb="0" eb="2">
      <t>ゼンカイ</t>
    </rPh>
    <rPh sb="6" eb="9">
      <t>チジセン</t>
    </rPh>
    <phoneticPr fontId="3"/>
  </si>
  <si>
    <t>本庁</t>
    <rPh sb="0" eb="2">
      <t>ホンチョウ</t>
    </rPh>
    <phoneticPr fontId="3"/>
  </si>
  <si>
    <t>支所</t>
    <rPh sb="0" eb="2">
      <t>シショ</t>
    </rPh>
    <phoneticPr fontId="3"/>
  </si>
  <si>
    <t>臨時</t>
    <rPh sb="0" eb="2">
      <t>リンジ</t>
    </rPh>
    <phoneticPr fontId="3"/>
  </si>
  <si>
    <t>合計</t>
    <rPh sb="0" eb="2">
      <t>ゴウケイ</t>
    </rPh>
    <phoneticPr fontId="3"/>
  </si>
  <si>
    <t>日付</t>
    <rPh sb="0" eb="1">
      <t>ヒ</t>
    </rPh>
    <rPh sb="1" eb="2">
      <t>ツ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</si>
  <si>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</si>
  <si>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</si>
  <si>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計</t>
    <rPh sb="0" eb="1">
      <t>ケイ</t>
    </rPh>
    <phoneticPr fontId="3"/>
  </si>
  <si>
    <t>-</t>
    <phoneticPr fontId="3"/>
  </si>
  <si>
    <t>-</t>
  </si>
  <si>
    <t>累計</t>
    <rPh sb="0" eb="2">
      <t>ルイケイ</t>
    </rPh>
    <phoneticPr fontId="3"/>
  </si>
  <si>
    <t>※本数値は、速報値であるため、後日、修正となる可能性があります。</t>
    <rPh sb="1" eb="2">
      <t>ホン</t>
    </rPh>
    <rPh sb="2" eb="4">
      <t>スウチ</t>
    </rPh>
    <rPh sb="6" eb="9">
      <t>ソクホウチ</t>
    </rPh>
    <rPh sb="15" eb="17">
      <t>ゴジツ</t>
    </rPh>
    <rPh sb="18" eb="20">
      <t>シュウセイ</t>
    </rPh>
    <rPh sb="23" eb="26">
      <t>カノウセイ</t>
    </rPh>
    <phoneticPr fontId="3"/>
  </si>
  <si>
    <t>※臨時の欄について、11/15は滑川臨時期日前投票所、11/16は山之内臨時期日前投票所、11/17は土谷臨時期日前投票所になります。</t>
    <rPh sb="1" eb="3">
      <t>リンジ</t>
    </rPh>
    <rPh sb="4" eb="5">
      <t>ラン</t>
    </rPh>
    <rPh sb="16" eb="18">
      <t>ナメガワ</t>
    </rPh>
    <rPh sb="18" eb="20">
      <t>リンジ</t>
    </rPh>
    <rPh sb="20" eb="22">
      <t>キジツ</t>
    </rPh>
    <rPh sb="22" eb="23">
      <t>マエ</t>
    </rPh>
    <rPh sb="23" eb="25">
      <t>トウヒョウ</t>
    </rPh>
    <rPh sb="25" eb="26">
      <t>ショ</t>
    </rPh>
    <rPh sb="33" eb="36">
      <t>ヤマノウチ</t>
    </rPh>
    <rPh sb="36" eb="38">
      <t>リンジ</t>
    </rPh>
    <rPh sb="38" eb="40">
      <t>キジツ</t>
    </rPh>
    <rPh sb="40" eb="41">
      <t>マエ</t>
    </rPh>
    <rPh sb="41" eb="43">
      <t>トウヒョウ</t>
    </rPh>
    <rPh sb="43" eb="44">
      <t>ショ</t>
    </rPh>
    <rPh sb="51" eb="52">
      <t>ツチ</t>
    </rPh>
    <rPh sb="52" eb="53">
      <t>タニ</t>
    </rPh>
    <rPh sb="53" eb="55">
      <t>リンジ</t>
    </rPh>
    <rPh sb="55" eb="57">
      <t>キジツ</t>
    </rPh>
    <rPh sb="57" eb="58">
      <t>マエ</t>
    </rPh>
    <rPh sb="58" eb="60">
      <t>トウヒョウ</t>
    </rPh>
    <rPh sb="60" eb="61">
      <t>ショ</t>
    </rPh>
    <phoneticPr fontId="3"/>
  </si>
  <si>
    <t>※前回欄は、平成30年執行愛媛県知事選挙の数値です。</t>
    <rPh sb="1" eb="3">
      <t>ゼンカイ</t>
    </rPh>
    <rPh sb="3" eb="4">
      <t>ラン</t>
    </rPh>
    <rPh sb="6" eb="8">
      <t>ヘイセイ</t>
    </rPh>
    <rPh sb="10" eb="11">
      <t>ネン</t>
    </rPh>
    <rPh sb="11" eb="13">
      <t>シッコウ</t>
    </rPh>
    <rPh sb="13" eb="16">
      <t>エヒメケン</t>
    </rPh>
    <rPh sb="16" eb="18">
      <t>チジ</t>
    </rPh>
    <rPh sb="18" eb="20">
      <t>センキョ</t>
    </rPh>
    <rPh sb="21" eb="23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</si>
</sst>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20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0"/>
      <color rgb="FF002060"/>
      <name val="メイリオ"/>
      <family val="3"/>
      <charset val="128"/>
    </font>
    <font>
      <b/>
      <sz val="10"/>
      <color indexed="10"/>
      <name val="メイリオ"/>
      <family val="3"/>
      <charset val="128"/>
    </font>
    <font>
      <b/>
      <sz val="10"/>
      <color rgb="FF00B050"/>
      <name val="メイリオ"/>
      <family val="3"/>
      <charset val="128"/>
    </font>
    <font>
      <sz val="10"/>
      <color rgb="FF002060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0"/>
      <color rgb="FF00B050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85961485641044"/>
        <bgColor indexed="64"/>
      </patternFill>
    </fill>
    <fill>
      <patternFill patternType="solid">
        <fgColor theme="5" tint="0.79985961485641044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38" fontId="6" fillId="2" borderId="7" xfId="1" applyFont="1" applyFill="1" applyBorder="1" applyAlignment="1">
      <alignment horizontal="center" vertical="center" shrinkToFit="1"/>
    </xf>
    <xf numFmtId="38" fontId="6" fillId="2" borderId="9" xfId="1" applyFont="1" applyFill="1" applyBorder="1" applyAlignment="1">
      <alignment horizontal="center" vertical="center" shrinkToFit="1"/>
    </xf>
    <xf numFmtId="38" fontId="6" fillId="2" borderId="10" xfId="1" applyFont="1" applyFill="1" applyBorder="1" applyAlignment="1">
      <alignment horizontal="center" vertical="center" shrinkToFit="1"/>
    </xf>
    <xf numFmtId="38" fontId="6" fillId="2" borderId="11" xfId="1" applyFont="1" applyFill="1" applyBorder="1" applyAlignment="1">
      <alignment horizontal="center" vertical="center" shrinkToFit="1"/>
    </xf>
    <xf numFmtId="38" fontId="6" fillId="2" borderId="12" xfId="1" applyFont="1" applyFill="1" applyBorder="1" applyAlignment="1">
      <alignment horizontal="center" vertical="center" shrinkToFit="1"/>
    </xf>
    <xf numFmtId="38" fontId="6" fillId="2" borderId="13" xfId="1" applyFont="1" applyFill="1" applyBorder="1" applyAlignment="1">
      <alignment horizontal="center" vertical="center" shrinkToFit="1"/>
    </xf>
    <xf numFmtId="38" fontId="6" fillId="2" borderId="8" xfId="1" applyFont="1" applyFill="1" applyBorder="1" applyAlignment="1">
      <alignment horizontal="center" vertical="center" shrinkToFit="1"/>
    </xf>
    <xf numFmtId="38" fontId="6" fillId="2" borderId="14" xfId="1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38" fontId="6" fillId="2" borderId="17" xfId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38" fontId="7" fillId="2" borderId="18" xfId="1" applyFont="1" applyFill="1" applyBorder="1" applyAlignment="1">
      <alignment horizontal="center" vertical="center" shrinkToFit="1"/>
    </xf>
    <xf numFmtId="38" fontId="8" fillId="2" borderId="20" xfId="1" applyFont="1" applyFill="1" applyBorder="1" applyAlignment="1">
      <alignment horizontal="center" vertical="center" shrinkToFit="1"/>
    </xf>
    <xf numFmtId="38" fontId="9" fillId="2" borderId="21" xfId="1" applyFont="1" applyFill="1" applyBorder="1" applyAlignment="1">
      <alignment horizontal="center" vertical="center" shrinkToFit="1"/>
    </xf>
    <xf numFmtId="38" fontId="7" fillId="2" borderId="22" xfId="1" applyFont="1" applyFill="1" applyBorder="1" applyAlignment="1">
      <alignment horizontal="center" vertical="center" shrinkToFit="1"/>
    </xf>
    <xf numFmtId="38" fontId="9" fillId="2" borderId="23" xfId="1" applyFont="1" applyFill="1" applyBorder="1" applyAlignment="1">
      <alignment horizontal="center" vertical="center" shrinkToFit="1"/>
    </xf>
    <xf numFmtId="38" fontId="7" fillId="2" borderId="24" xfId="1" applyFont="1" applyFill="1" applyBorder="1" applyAlignment="1">
      <alignment horizontal="center" vertical="center" shrinkToFit="1"/>
    </xf>
    <xf numFmtId="38" fontId="9" fillId="2" borderId="19" xfId="1" applyFont="1" applyFill="1" applyBorder="1" applyAlignment="1">
      <alignment horizontal="center" vertical="center" shrinkToFit="1"/>
    </xf>
    <xf numFmtId="38" fontId="6" fillId="2" borderId="25" xfId="1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38" fontId="6" fillId="2" borderId="28" xfId="1" applyFont="1" applyFill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56" fontId="4" fillId="0" borderId="30" xfId="0" applyNumberFormat="1" applyFont="1" applyBorder="1" applyAlignment="1">
      <alignment horizontal="center" vertical="center" shrinkToFit="1"/>
    </xf>
    <xf numFmtId="38" fontId="10" fillId="3" borderId="29" xfId="1" applyFont="1" applyFill="1" applyBorder="1" applyAlignment="1">
      <alignment horizontal="right" vertical="center" shrinkToFit="1"/>
    </xf>
    <xf numFmtId="38" fontId="11" fillId="3" borderId="31" xfId="1" applyFont="1" applyFill="1" applyBorder="1" applyAlignment="1">
      <alignment horizontal="right" vertical="center" shrinkToFit="1"/>
    </xf>
    <xf numFmtId="38" fontId="12" fillId="0" borderId="32" xfId="1" applyFont="1" applyBorder="1" applyAlignment="1">
      <alignment horizontal="right" vertical="center" shrinkToFit="1"/>
    </xf>
    <xf numFmtId="38" fontId="10" fillId="3" borderId="33" xfId="1" applyFont="1" applyFill="1" applyBorder="1" applyAlignment="1">
      <alignment horizontal="right" vertical="center" shrinkToFit="1"/>
    </xf>
    <xf numFmtId="38" fontId="12" fillId="0" borderId="34" xfId="1" applyFont="1" applyBorder="1" applyAlignment="1">
      <alignment horizontal="right" vertical="center" shrinkToFit="1"/>
    </xf>
    <xf numFmtId="38" fontId="10" fillId="0" borderId="33" xfId="1" applyFont="1" applyFill="1" applyBorder="1" applyAlignment="1">
      <alignment horizontal="right" vertical="center" shrinkToFit="1"/>
    </xf>
    <xf numFmtId="38" fontId="11" fillId="0" borderId="31" xfId="1" applyFont="1" applyFill="1" applyBorder="1" applyAlignment="1">
      <alignment horizontal="right" vertical="center" shrinkToFit="1"/>
    </xf>
    <xf numFmtId="38" fontId="10" fillId="0" borderId="35" xfId="1" applyFont="1" applyFill="1" applyBorder="1" applyAlignment="1">
      <alignment horizontal="right" vertical="center" shrinkToFit="1"/>
    </xf>
    <xf numFmtId="38" fontId="9" fillId="0" borderId="30" xfId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38" fontId="4" fillId="0" borderId="36" xfId="1" applyFont="1" applyBorder="1" applyAlignment="1">
      <alignment horizontal="right" vertical="center" shrinkToFit="1"/>
    </xf>
    <xf numFmtId="38" fontId="4" fillId="0" borderId="37" xfId="1" applyFont="1" applyBorder="1" applyAlignment="1">
      <alignment horizontal="right" vertical="center" shrinkToFit="1"/>
    </xf>
    <xf numFmtId="38" fontId="4" fillId="0" borderId="38" xfId="1" applyFont="1" applyBorder="1" applyAlignment="1">
      <alignment horizontal="right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56" fontId="4" fillId="0" borderId="8" xfId="0" applyNumberFormat="1" applyFont="1" applyBorder="1" applyAlignment="1">
      <alignment horizontal="center" vertical="center" shrinkToFit="1"/>
    </xf>
    <xf numFmtId="38" fontId="10" fillId="3" borderId="7" xfId="1" applyFont="1" applyFill="1" applyBorder="1" applyAlignment="1">
      <alignment horizontal="right" vertical="center" shrinkToFit="1"/>
    </xf>
    <xf numFmtId="38" fontId="11" fillId="3" borderId="9" xfId="1" applyFont="1" applyFill="1" applyBorder="1" applyAlignment="1">
      <alignment horizontal="right" vertical="center" shrinkToFit="1"/>
    </xf>
    <xf numFmtId="38" fontId="12" fillId="0" borderId="10" xfId="1" applyFont="1" applyBorder="1" applyAlignment="1">
      <alignment horizontal="right" vertical="center" shrinkToFit="1"/>
    </xf>
    <xf numFmtId="38" fontId="10" fillId="3" borderId="11" xfId="1" applyFont="1" applyFill="1" applyBorder="1" applyAlignment="1">
      <alignment horizontal="right" vertical="center" shrinkToFit="1"/>
    </xf>
    <xf numFmtId="38" fontId="12" fillId="0" borderId="12" xfId="1" applyFont="1" applyBorder="1" applyAlignment="1">
      <alignment horizontal="right" vertical="center" shrinkToFit="1"/>
    </xf>
    <xf numFmtId="38" fontId="10" fillId="0" borderId="11" xfId="1" applyFont="1" applyFill="1" applyBorder="1" applyAlignment="1">
      <alignment horizontal="right" vertical="center" shrinkToFit="1"/>
    </xf>
    <xf numFmtId="38" fontId="11" fillId="0" borderId="9" xfId="1" applyFont="1" applyFill="1" applyBorder="1" applyAlignment="1">
      <alignment horizontal="right" vertical="center" shrinkToFit="1"/>
    </xf>
    <xf numFmtId="38" fontId="10" fillId="0" borderId="13" xfId="1" applyFont="1" applyFill="1" applyBorder="1" applyAlignment="1">
      <alignment horizontal="right" vertical="center" shrinkToFit="1"/>
    </xf>
    <xf numFmtId="38" fontId="9" fillId="0" borderId="8" xfId="1" applyFont="1" applyBorder="1" applyAlignment="1">
      <alignment horizontal="right" vertical="center" shrinkToFit="1"/>
    </xf>
    <xf numFmtId="38" fontId="4" fillId="0" borderId="39" xfId="1" applyFont="1" applyBorder="1" applyAlignment="1">
      <alignment horizontal="right" vertical="center" shrinkToFit="1"/>
    </xf>
    <xf numFmtId="38" fontId="4" fillId="0" borderId="40" xfId="1" applyFont="1" applyBorder="1" applyAlignment="1">
      <alignment horizontal="right" vertical="center" shrinkToFit="1"/>
    </xf>
    <xf numFmtId="38" fontId="4" fillId="0" borderId="41" xfId="1" applyFont="1" applyBorder="1" applyAlignment="1">
      <alignment horizontal="right" vertical="center" shrinkToFit="1"/>
    </xf>
    <xf numFmtId="176" fontId="4" fillId="0" borderId="42" xfId="0" applyNumberFormat="1" applyFont="1" applyBorder="1" applyAlignment="1">
      <alignment horizontal="center" vertical="center" shrinkToFit="1"/>
    </xf>
    <xf numFmtId="56" fontId="4" fillId="0" borderId="43" xfId="0" applyNumberFormat="1" applyFont="1" applyBorder="1" applyAlignment="1">
      <alignment horizontal="center" vertical="center" shrinkToFit="1"/>
    </xf>
    <xf numFmtId="38" fontId="10" fillId="3" borderId="42" xfId="1" applyFont="1" applyFill="1" applyBorder="1" applyAlignment="1">
      <alignment horizontal="right" vertical="center" shrinkToFit="1"/>
    </xf>
    <xf numFmtId="38" fontId="11" fillId="3" borderId="44" xfId="1" applyFont="1" applyFill="1" applyBorder="1" applyAlignment="1">
      <alignment horizontal="right" vertical="center" shrinkToFit="1"/>
    </xf>
    <xf numFmtId="38" fontId="12" fillId="0" borderId="45" xfId="1" applyFont="1" applyBorder="1" applyAlignment="1">
      <alignment horizontal="right" vertical="center" shrinkToFit="1"/>
    </xf>
    <xf numFmtId="38" fontId="10" fillId="3" borderId="46" xfId="1" applyFont="1" applyFill="1" applyBorder="1" applyAlignment="1">
      <alignment horizontal="right" vertical="center" shrinkToFit="1"/>
    </xf>
    <xf numFmtId="38" fontId="12" fillId="0" borderId="47" xfId="1" applyFont="1" applyBorder="1" applyAlignment="1">
      <alignment horizontal="right" vertical="center" shrinkToFit="1"/>
    </xf>
    <xf numFmtId="38" fontId="10" fillId="0" borderId="46" xfId="1" applyFont="1" applyFill="1" applyBorder="1" applyAlignment="1">
      <alignment horizontal="right" vertical="center" shrinkToFit="1"/>
    </xf>
    <xf numFmtId="38" fontId="11" fillId="0" borderId="44" xfId="1" applyFont="1" applyFill="1" applyBorder="1" applyAlignment="1">
      <alignment horizontal="right" vertical="center" shrinkToFit="1"/>
    </xf>
    <xf numFmtId="38" fontId="10" fillId="0" borderId="48" xfId="1" applyFont="1" applyFill="1" applyBorder="1" applyAlignment="1">
      <alignment horizontal="right" vertical="center" shrinkToFit="1"/>
    </xf>
    <xf numFmtId="38" fontId="9" fillId="0" borderId="43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38" fontId="4" fillId="0" borderId="16" xfId="1" applyFont="1" applyBorder="1" applyAlignment="1">
      <alignment horizontal="right" vertical="center" shrinkToFit="1"/>
    </xf>
    <xf numFmtId="38" fontId="4" fillId="0" borderId="17" xfId="1" applyFont="1" applyBorder="1" applyAlignment="1">
      <alignment horizontal="right" vertical="center" shrinkToFit="1"/>
    </xf>
    <xf numFmtId="56" fontId="6" fillId="0" borderId="49" xfId="0" applyNumberFormat="1" applyFont="1" applyBorder="1" applyAlignment="1">
      <alignment horizontal="center" vertical="center" shrinkToFit="1"/>
    </xf>
    <xf numFmtId="56" fontId="6" fillId="0" borderId="50" xfId="0" applyNumberFormat="1" applyFont="1" applyBorder="1" applyAlignment="1">
      <alignment horizontal="center" vertical="center" shrinkToFit="1"/>
    </xf>
    <xf numFmtId="38" fontId="7" fillId="3" borderId="49" xfId="1" applyFont="1" applyFill="1" applyBorder="1" applyAlignment="1">
      <alignment horizontal="right" vertical="center" shrinkToFit="1"/>
    </xf>
    <xf numFmtId="38" fontId="8" fillId="3" borderId="51" xfId="1" applyFont="1" applyFill="1" applyBorder="1" applyAlignment="1">
      <alignment horizontal="right" vertical="center" shrinkToFit="1"/>
    </xf>
    <xf numFmtId="38" fontId="9" fillId="0" borderId="52" xfId="1" applyFont="1" applyBorder="1" applyAlignment="1">
      <alignment horizontal="right" vertical="center" shrinkToFit="1"/>
    </xf>
    <xf numFmtId="38" fontId="7" fillId="3" borderId="53" xfId="1" applyFont="1" applyFill="1" applyBorder="1" applyAlignment="1">
      <alignment horizontal="right" vertical="center" shrinkToFit="1"/>
    </xf>
    <xf numFmtId="38" fontId="9" fillId="0" borderId="54" xfId="1" applyFont="1" applyBorder="1" applyAlignment="1">
      <alignment horizontal="right" vertical="center" shrinkToFit="1"/>
    </xf>
    <xf numFmtId="38" fontId="7" fillId="0" borderId="55" xfId="1" applyFont="1" applyFill="1" applyBorder="1" applyAlignment="1">
      <alignment horizontal="right" vertical="center" shrinkToFit="1"/>
    </xf>
    <xf numFmtId="38" fontId="8" fillId="0" borderId="51" xfId="1" applyFont="1" applyFill="1" applyBorder="1" applyAlignment="1">
      <alignment horizontal="right" vertical="center" shrinkToFit="1"/>
    </xf>
    <xf numFmtId="38" fontId="9" fillId="0" borderId="50" xfId="1" applyFont="1" applyBorder="1" applyAlignment="1">
      <alignment horizontal="right" vertical="center" shrinkToFit="1"/>
    </xf>
    <xf numFmtId="38" fontId="13" fillId="0" borderId="56" xfId="1" applyFont="1" applyBorder="1" applyAlignment="1">
      <alignment horizontal="center" vertical="center" shrinkToFit="1"/>
    </xf>
    <xf numFmtId="38" fontId="6" fillId="0" borderId="57" xfId="1" applyFont="1" applyBorder="1" applyAlignment="1">
      <alignment horizontal="right" vertical="center" shrinkToFit="1"/>
    </xf>
    <xf numFmtId="38" fontId="6" fillId="0" borderId="58" xfId="1" applyFont="1" applyBorder="1" applyAlignment="1">
      <alignment horizontal="right" vertical="center" shrinkToFit="1"/>
    </xf>
    <xf numFmtId="38" fontId="6" fillId="0" borderId="59" xfId="1" applyFont="1" applyBorder="1" applyAlignment="1">
      <alignment horizontal="right" vertical="center" shrinkToFit="1"/>
    </xf>
    <xf numFmtId="0" fontId="14" fillId="0" borderId="6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="80" zoomScaleNormal="100" zoomScaleSheetLayoutView="80" workbookViewId="0">
      <selection activeCell="N23" sqref="N23"/>
    </sheetView>
  </sheetViews>
  <sheetFormatPr defaultColWidth="7.125" defaultRowHeight="21.95" customHeight="1" x14ac:dyDescent="0.15"/>
  <cols>
    <col min="1" max="1" width="7" style="11" customWidth="1"/>
    <col min="2" max="2" width="5.25" style="11" bestFit="1" customWidth="1"/>
    <col min="3" max="14" width="7.375" style="97" customWidth="1"/>
    <col min="15" max="15" width="7.25" style="97" customWidth="1"/>
    <col min="16" max="19" width="7.25" style="2" customWidth="1"/>
    <col min="20" max="16384" width="7.125" style="2"/>
  </cols>
  <sheetData>
    <row r="1" spans="1:19" ht="21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1" customFormat="1" ht="21.95" customHeight="1" x14ac:dyDescent="0.15">
      <c r="A4" s="5" t="s">
        <v>2</v>
      </c>
      <c r="B4" s="6" t="s">
        <v>3</v>
      </c>
      <c r="C4" s="5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6"/>
      <c r="O4" s="8" t="s">
        <v>5</v>
      </c>
      <c r="P4" s="9"/>
      <c r="Q4" s="9"/>
      <c r="R4" s="9"/>
      <c r="S4" s="10"/>
    </row>
    <row r="5" spans="1:19" s="11" customFormat="1" ht="21.95" customHeight="1" x14ac:dyDescent="0.15">
      <c r="A5" s="12"/>
      <c r="B5" s="13"/>
      <c r="C5" s="14" t="s">
        <v>6</v>
      </c>
      <c r="D5" s="15"/>
      <c r="E5" s="16"/>
      <c r="F5" s="17" t="s">
        <v>7</v>
      </c>
      <c r="G5" s="15"/>
      <c r="H5" s="18"/>
      <c r="I5" s="17" t="s">
        <v>8</v>
      </c>
      <c r="J5" s="15"/>
      <c r="K5" s="18"/>
      <c r="L5" s="19" t="s">
        <v>9</v>
      </c>
      <c r="M5" s="15"/>
      <c r="N5" s="20"/>
      <c r="O5" s="21" t="s">
        <v>10</v>
      </c>
      <c r="P5" s="22" t="s">
        <v>6</v>
      </c>
      <c r="Q5" s="23" t="s">
        <v>7</v>
      </c>
      <c r="R5" s="23" t="s">
        <v>8</v>
      </c>
      <c r="S5" s="24" t="s">
        <v>9</v>
      </c>
    </row>
    <row r="6" spans="1:19" s="11" customFormat="1" ht="21.95" customHeight="1" thickBot="1" x14ac:dyDescent="0.2">
      <c r="A6" s="25"/>
      <c r="B6" s="26"/>
      <c r="C6" s="27" t="s">
        <v>11</v>
      </c>
      <c r="D6" s="28" t="s">
        <v>12</v>
      </c>
      <c r="E6" s="29" t="s">
        <v>13</v>
      </c>
      <c r="F6" s="30" t="s">
        <v>11</v>
      </c>
      <c r="G6" s="28" t="s">
        <v>12</v>
      </c>
      <c r="H6" s="31" t="s">
        <v>13</v>
      </c>
      <c r="I6" s="30" t="s">
        <v>11</v>
      </c>
      <c r="J6" s="28" t="s">
        <v>12</v>
      </c>
      <c r="K6" s="31" t="s">
        <v>13</v>
      </c>
      <c r="L6" s="32" t="s">
        <v>11</v>
      </c>
      <c r="M6" s="28" t="s">
        <v>12</v>
      </c>
      <c r="N6" s="33" t="s">
        <v>13</v>
      </c>
      <c r="O6" s="34"/>
      <c r="P6" s="35"/>
      <c r="Q6" s="36"/>
      <c r="R6" s="36"/>
      <c r="S6" s="37"/>
    </row>
    <row r="7" spans="1:19" ht="21.95" customHeight="1" x14ac:dyDescent="0.15">
      <c r="A7" s="38">
        <v>44869</v>
      </c>
      <c r="B7" s="39" t="str">
        <f>TEXT(A7,"aaa")</f>
        <v>金</v>
      </c>
      <c r="C7" s="40">
        <v>5</v>
      </c>
      <c r="D7" s="41">
        <v>4</v>
      </c>
      <c r="E7" s="42">
        <f>SUM(C7:D7)</f>
        <v>9</v>
      </c>
      <c r="F7" s="43">
        <v>13</v>
      </c>
      <c r="G7" s="41">
        <v>13</v>
      </c>
      <c r="H7" s="44">
        <f>SUM(F7:G7)</f>
        <v>26</v>
      </c>
      <c r="I7" s="45" t="s">
        <v>14</v>
      </c>
      <c r="J7" s="46" t="s">
        <v>14</v>
      </c>
      <c r="K7" s="44">
        <f>SUM(I7:J7)</f>
        <v>0</v>
      </c>
      <c r="L7" s="47">
        <f>SUM(C7,F7,I7)</f>
        <v>18</v>
      </c>
      <c r="M7" s="46">
        <f>SUM(D7,G7,J7)</f>
        <v>17</v>
      </c>
      <c r="N7" s="48">
        <f>SUM(L7:M7)</f>
        <v>35</v>
      </c>
      <c r="O7" s="49">
        <v>44867</v>
      </c>
      <c r="P7" s="50">
        <v>114</v>
      </c>
      <c r="Q7" s="51">
        <v>40</v>
      </c>
      <c r="R7" s="51">
        <v>0</v>
      </c>
      <c r="S7" s="52">
        <f>SUM(P7:R7)</f>
        <v>154</v>
      </c>
    </row>
    <row r="8" spans="1:19" ht="21.95" customHeight="1" x14ac:dyDescent="0.15">
      <c r="A8" s="53">
        <f>A7+1</f>
        <v>44870</v>
      </c>
      <c r="B8" s="54" t="str">
        <f t="shared" ref="B8:B22" si="0">TEXT(A8,"aaa")</f>
        <v>土</v>
      </c>
      <c r="C8" s="55">
        <v>15</v>
      </c>
      <c r="D8" s="56">
        <v>18</v>
      </c>
      <c r="E8" s="57">
        <f t="shared" ref="E8:E22" si="1">SUM(C8:D8)</f>
        <v>33</v>
      </c>
      <c r="F8" s="58">
        <v>43</v>
      </c>
      <c r="G8" s="56">
        <v>34</v>
      </c>
      <c r="H8" s="59">
        <f t="shared" ref="H8:H22" si="2">SUM(F8:G8)</f>
        <v>77</v>
      </c>
      <c r="I8" s="60" t="s">
        <v>15</v>
      </c>
      <c r="J8" s="61" t="s">
        <v>15</v>
      </c>
      <c r="K8" s="59">
        <f t="shared" ref="K8:K22" si="3">SUM(I8:J8)</f>
        <v>0</v>
      </c>
      <c r="L8" s="62">
        <f t="shared" ref="L8:M17" si="4">SUM(C8,F8)</f>
        <v>58</v>
      </c>
      <c r="M8" s="61">
        <f t="shared" si="4"/>
        <v>52</v>
      </c>
      <c r="N8" s="63">
        <f t="shared" ref="N8:N22" si="5">SUM(L8:M8)</f>
        <v>110</v>
      </c>
      <c r="O8" s="49">
        <f>O7+1</f>
        <v>44868</v>
      </c>
      <c r="P8" s="64">
        <v>137</v>
      </c>
      <c r="Q8" s="65">
        <v>48</v>
      </c>
      <c r="R8" s="51">
        <v>0</v>
      </c>
      <c r="S8" s="66">
        <f>SUM(P8:R8)</f>
        <v>185</v>
      </c>
    </row>
    <row r="9" spans="1:19" ht="21.95" customHeight="1" x14ac:dyDescent="0.15">
      <c r="A9" s="53">
        <f t="shared" ref="A9:A21" si="6">A8+1</f>
        <v>44871</v>
      </c>
      <c r="B9" s="54" t="str">
        <f t="shared" si="0"/>
        <v>日</v>
      </c>
      <c r="C9" s="55">
        <v>14</v>
      </c>
      <c r="D9" s="56">
        <v>13</v>
      </c>
      <c r="E9" s="57">
        <f t="shared" si="1"/>
        <v>27</v>
      </c>
      <c r="F9" s="58">
        <v>39</v>
      </c>
      <c r="G9" s="56">
        <v>34</v>
      </c>
      <c r="H9" s="59">
        <f t="shared" si="2"/>
        <v>73</v>
      </c>
      <c r="I9" s="60" t="s">
        <v>15</v>
      </c>
      <c r="J9" s="61" t="s">
        <v>15</v>
      </c>
      <c r="K9" s="59">
        <f t="shared" si="3"/>
        <v>0</v>
      </c>
      <c r="L9" s="62">
        <f t="shared" si="4"/>
        <v>53</v>
      </c>
      <c r="M9" s="61">
        <f t="shared" si="4"/>
        <v>47</v>
      </c>
      <c r="N9" s="63">
        <f t="shared" si="5"/>
        <v>100</v>
      </c>
      <c r="O9" s="49">
        <f t="shared" ref="O9:O21" si="7">O8+1</f>
        <v>44869</v>
      </c>
      <c r="P9" s="64">
        <v>152</v>
      </c>
      <c r="Q9" s="65">
        <v>31</v>
      </c>
      <c r="R9" s="51">
        <v>0</v>
      </c>
      <c r="S9" s="66">
        <f t="shared" ref="S9:S21" si="8">SUM(P9:R9)</f>
        <v>183</v>
      </c>
    </row>
    <row r="10" spans="1:19" ht="21.95" customHeight="1" x14ac:dyDescent="0.15">
      <c r="A10" s="53">
        <f t="shared" si="6"/>
        <v>44872</v>
      </c>
      <c r="B10" s="54" t="str">
        <f t="shared" si="0"/>
        <v>月</v>
      </c>
      <c r="C10" s="55">
        <v>31</v>
      </c>
      <c r="D10" s="56">
        <v>36</v>
      </c>
      <c r="E10" s="57">
        <f t="shared" si="1"/>
        <v>67</v>
      </c>
      <c r="F10" s="58">
        <v>25</v>
      </c>
      <c r="G10" s="56">
        <v>24</v>
      </c>
      <c r="H10" s="59">
        <f t="shared" si="2"/>
        <v>49</v>
      </c>
      <c r="I10" s="60" t="s">
        <v>15</v>
      </c>
      <c r="J10" s="61" t="s">
        <v>15</v>
      </c>
      <c r="K10" s="59">
        <f t="shared" si="3"/>
        <v>0</v>
      </c>
      <c r="L10" s="62">
        <f t="shared" si="4"/>
        <v>56</v>
      </c>
      <c r="M10" s="61">
        <f t="shared" si="4"/>
        <v>60</v>
      </c>
      <c r="N10" s="63">
        <f t="shared" si="5"/>
        <v>116</v>
      </c>
      <c r="O10" s="49">
        <f t="shared" si="7"/>
        <v>44870</v>
      </c>
      <c r="P10" s="64">
        <v>151</v>
      </c>
      <c r="Q10" s="65">
        <v>49</v>
      </c>
      <c r="R10" s="51">
        <v>0</v>
      </c>
      <c r="S10" s="66">
        <f t="shared" si="8"/>
        <v>200</v>
      </c>
    </row>
    <row r="11" spans="1:19" ht="21.95" customHeight="1" x14ac:dyDescent="0.15">
      <c r="A11" s="53">
        <f t="shared" si="6"/>
        <v>44873</v>
      </c>
      <c r="B11" s="54" t="str">
        <f t="shared" si="0"/>
        <v>火</v>
      </c>
      <c r="C11" s="55">
        <v>105</v>
      </c>
      <c r="D11" s="56">
        <v>117</v>
      </c>
      <c r="E11" s="57">
        <f t="shared" si="1"/>
        <v>222</v>
      </c>
      <c r="F11" s="58">
        <v>25</v>
      </c>
      <c r="G11" s="56">
        <v>34</v>
      </c>
      <c r="H11" s="59">
        <f t="shared" si="2"/>
        <v>59</v>
      </c>
      <c r="I11" s="60" t="s">
        <v>15</v>
      </c>
      <c r="J11" s="61" t="s">
        <v>15</v>
      </c>
      <c r="K11" s="59">
        <f t="shared" si="3"/>
        <v>0</v>
      </c>
      <c r="L11" s="62">
        <f t="shared" si="4"/>
        <v>130</v>
      </c>
      <c r="M11" s="61">
        <f t="shared" si="4"/>
        <v>151</v>
      </c>
      <c r="N11" s="63">
        <f t="shared" si="5"/>
        <v>281</v>
      </c>
      <c r="O11" s="49">
        <f t="shared" si="7"/>
        <v>44871</v>
      </c>
      <c r="P11" s="64">
        <v>112</v>
      </c>
      <c r="Q11" s="65">
        <v>49</v>
      </c>
      <c r="R11" s="51">
        <v>0</v>
      </c>
      <c r="S11" s="66">
        <f t="shared" si="8"/>
        <v>161</v>
      </c>
    </row>
    <row r="12" spans="1:19" ht="21.95" customHeight="1" x14ac:dyDescent="0.15">
      <c r="A12" s="53">
        <f t="shared" si="6"/>
        <v>44874</v>
      </c>
      <c r="B12" s="54" t="str">
        <f t="shared" si="0"/>
        <v>水</v>
      </c>
      <c r="C12" s="55">
        <v>72</v>
      </c>
      <c r="D12" s="56">
        <v>115</v>
      </c>
      <c r="E12" s="57">
        <f t="shared" si="1"/>
        <v>187</v>
      </c>
      <c r="F12" s="58">
        <v>18</v>
      </c>
      <c r="G12" s="56">
        <v>24</v>
      </c>
      <c r="H12" s="59">
        <f t="shared" si="2"/>
        <v>42</v>
      </c>
      <c r="I12" s="60" t="s">
        <v>15</v>
      </c>
      <c r="J12" s="61" t="s">
        <v>15</v>
      </c>
      <c r="K12" s="59">
        <f t="shared" si="3"/>
        <v>0</v>
      </c>
      <c r="L12" s="62">
        <f t="shared" si="4"/>
        <v>90</v>
      </c>
      <c r="M12" s="61">
        <f t="shared" si="4"/>
        <v>139</v>
      </c>
      <c r="N12" s="63">
        <f t="shared" si="5"/>
        <v>229</v>
      </c>
      <c r="O12" s="49">
        <f t="shared" si="7"/>
        <v>44872</v>
      </c>
      <c r="P12" s="64">
        <v>154</v>
      </c>
      <c r="Q12" s="65">
        <v>49</v>
      </c>
      <c r="R12" s="51">
        <v>0</v>
      </c>
      <c r="S12" s="66">
        <f t="shared" si="8"/>
        <v>203</v>
      </c>
    </row>
    <row r="13" spans="1:19" ht="21.95" customHeight="1" x14ac:dyDescent="0.15">
      <c r="A13" s="53">
        <f t="shared" si="6"/>
        <v>44875</v>
      </c>
      <c r="B13" s="54" t="str">
        <f t="shared" si="0"/>
        <v>木</v>
      </c>
      <c r="C13" s="55">
        <v>80</v>
      </c>
      <c r="D13" s="56">
        <v>109</v>
      </c>
      <c r="E13" s="57">
        <f t="shared" si="1"/>
        <v>189</v>
      </c>
      <c r="F13" s="58">
        <v>25</v>
      </c>
      <c r="G13" s="56">
        <v>31</v>
      </c>
      <c r="H13" s="59">
        <f t="shared" si="2"/>
        <v>56</v>
      </c>
      <c r="I13" s="60" t="s">
        <v>15</v>
      </c>
      <c r="J13" s="61" t="s">
        <v>15</v>
      </c>
      <c r="K13" s="59">
        <f t="shared" si="3"/>
        <v>0</v>
      </c>
      <c r="L13" s="62">
        <f t="shared" si="4"/>
        <v>105</v>
      </c>
      <c r="M13" s="61">
        <f t="shared" si="4"/>
        <v>140</v>
      </c>
      <c r="N13" s="63">
        <f t="shared" si="5"/>
        <v>245</v>
      </c>
      <c r="O13" s="49">
        <f t="shared" si="7"/>
        <v>44873</v>
      </c>
      <c r="P13" s="64">
        <v>132</v>
      </c>
      <c r="Q13" s="65">
        <v>49</v>
      </c>
      <c r="R13" s="51">
        <v>0</v>
      </c>
      <c r="S13" s="66">
        <f t="shared" si="8"/>
        <v>181</v>
      </c>
    </row>
    <row r="14" spans="1:19" ht="21.95" customHeight="1" x14ac:dyDescent="0.15">
      <c r="A14" s="53">
        <f t="shared" si="6"/>
        <v>44876</v>
      </c>
      <c r="B14" s="54" t="str">
        <f t="shared" si="0"/>
        <v>金</v>
      </c>
      <c r="C14" s="55">
        <v>74</v>
      </c>
      <c r="D14" s="56">
        <v>95</v>
      </c>
      <c r="E14" s="57">
        <f t="shared" si="1"/>
        <v>169</v>
      </c>
      <c r="F14" s="58">
        <v>23</v>
      </c>
      <c r="G14" s="56">
        <v>36</v>
      </c>
      <c r="H14" s="59">
        <f t="shared" si="2"/>
        <v>59</v>
      </c>
      <c r="I14" s="60" t="s">
        <v>15</v>
      </c>
      <c r="J14" s="61" t="s">
        <v>15</v>
      </c>
      <c r="K14" s="59">
        <f t="shared" si="3"/>
        <v>0</v>
      </c>
      <c r="L14" s="62">
        <f t="shared" si="4"/>
        <v>97</v>
      </c>
      <c r="M14" s="61">
        <f t="shared" si="4"/>
        <v>131</v>
      </c>
      <c r="N14" s="63">
        <f t="shared" si="5"/>
        <v>228</v>
      </c>
      <c r="O14" s="49">
        <f t="shared" si="7"/>
        <v>44874</v>
      </c>
      <c r="P14" s="64">
        <v>112</v>
      </c>
      <c r="Q14" s="65">
        <v>43</v>
      </c>
      <c r="R14" s="51">
        <v>0</v>
      </c>
      <c r="S14" s="66">
        <f t="shared" si="8"/>
        <v>155</v>
      </c>
    </row>
    <row r="15" spans="1:19" ht="21.95" customHeight="1" x14ac:dyDescent="0.15">
      <c r="A15" s="53">
        <f t="shared" si="6"/>
        <v>44877</v>
      </c>
      <c r="B15" s="54" t="str">
        <f t="shared" si="0"/>
        <v>土</v>
      </c>
      <c r="C15" s="55">
        <v>113</v>
      </c>
      <c r="D15" s="56">
        <v>140</v>
      </c>
      <c r="E15" s="57">
        <f t="shared" si="1"/>
        <v>253</v>
      </c>
      <c r="F15" s="58">
        <v>40</v>
      </c>
      <c r="G15" s="56">
        <v>48</v>
      </c>
      <c r="H15" s="59">
        <f t="shared" si="2"/>
        <v>88</v>
      </c>
      <c r="I15" s="60" t="s">
        <v>15</v>
      </c>
      <c r="J15" s="61" t="s">
        <v>15</v>
      </c>
      <c r="K15" s="59">
        <f t="shared" si="3"/>
        <v>0</v>
      </c>
      <c r="L15" s="62">
        <f t="shared" si="4"/>
        <v>153</v>
      </c>
      <c r="M15" s="61">
        <f t="shared" si="4"/>
        <v>188</v>
      </c>
      <c r="N15" s="63">
        <f t="shared" si="5"/>
        <v>341</v>
      </c>
      <c r="O15" s="49">
        <f t="shared" si="7"/>
        <v>44875</v>
      </c>
      <c r="P15" s="64">
        <v>143</v>
      </c>
      <c r="Q15" s="65">
        <v>59</v>
      </c>
      <c r="R15" s="51">
        <v>0</v>
      </c>
      <c r="S15" s="66">
        <f t="shared" si="8"/>
        <v>202</v>
      </c>
    </row>
    <row r="16" spans="1:19" ht="21.95" customHeight="1" x14ac:dyDescent="0.15">
      <c r="A16" s="53">
        <f>A15+1</f>
        <v>44878</v>
      </c>
      <c r="B16" s="54" t="str">
        <f t="shared" si="0"/>
        <v>日</v>
      </c>
      <c r="C16" s="55">
        <v>164</v>
      </c>
      <c r="D16" s="56">
        <v>172</v>
      </c>
      <c r="E16" s="57">
        <f t="shared" si="1"/>
        <v>336</v>
      </c>
      <c r="F16" s="58">
        <v>42</v>
      </c>
      <c r="G16" s="56">
        <v>51</v>
      </c>
      <c r="H16" s="59">
        <f t="shared" si="2"/>
        <v>93</v>
      </c>
      <c r="I16" s="60" t="s">
        <v>15</v>
      </c>
      <c r="J16" s="61" t="s">
        <v>15</v>
      </c>
      <c r="K16" s="59">
        <f t="shared" si="3"/>
        <v>0</v>
      </c>
      <c r="L16" s="62">
        <f t="shared" si="4"/>
        <v>206</v>
      </c>
      <c r="M16" s="61">
        <f t="shared" si="4"/>
        <v>223</v>
      </c>
      <c r="N16" s="63">
        <f t="shared" si="5"/>
        <v>429</v>
      </c>
      <c r="O16" s="49">
        <f t="shared" si="7"/>
        <v>44876</v>
      </c>
      <c r="P16" s="64">
        <v>190</v>
      </c>
      <c r="Q16" s="65">
        <v>68</v>
      </c>
      <c r="R16" s="51">
        <v>0</v>
      </c>
      <c r="S16" s="66">
        <f t="shared" si="8"/>
        <v>258</v>
      </c>
    </row>
    <row r="17" spans="1:19" ht="21.95" customHeight="1" x14ac:dyDescent="0.15">
      <c r="A17" s="53">
        <f t="shared" si="6"/>
        <v>44879</v>
      </c>
      <c r="B17" s="54" t="str">
        <f t="shared" si="0"/>
        <v>月</v>
      </c>
      <c r="C17" s="55">
        <v>74</v>
      </c>
      <c r="D17" s="56">
        <v>102</v>
      </c>
      <c r="E17" s="57">
        <f t="shared" si="1"/>
        <v>176</v>
      </c>
      <c r="F17" s="58">
        <v>18</v>
      </c>
      <c r="G17" s="56">
        <v>28</v>
      </c>
      <c r="H17" s="59">
        <f t="shared" si="2"/>
        <v>46</v>
      </c>
      <c r="I17" s="60" t="s">
        <v>15</v>
      </c>
      <c r="J17" s="61" t="s">
        <v>15</v>
      </c>
      <c r="K17" s="59">
        <f t="shared" si="3"/>
        <v>0</v>
      </c>
      <c r="L17" s="62">
        <f>SUM(C17,F17)</f>
        <v>92</v>
      </c>
      <c r="M17" s="61">
        <f t="shared" si="4"/>
        <v>130</v>
      </c>
      <c r="N17" s="63">
        <f t="shared" si="5"/>
        <v>222</v>
      </c>
      <c r="O17" s="49">
        <f t="shared" si="7"/>
        <v>44877</v>
      </c>
      <c r="P17" s="64">
        <v>170</v>
      </c>
      <c r="Q17" s="65">
        <v>45</v>
      </c>
      <c r="R17" s="51">
        <v>0</v>
      </c>
      <c r="S17" s="66">
        <f t="shared" si="8"/>
        <v>215</v>
      </c>
    </row>
    <row r="18" spans="1:19" ht="21.95" customHeight="1" x14ac:dyDescent="0.15">
      <c r="A18" s="53">
        <f t="shared" si="6"/>
        <v>44880</v>
      </c>
      <c r="B18" s="54" t="str">
        <f t="shared" si="0"/>
        <v>火</v>
      </c>
      <c r="C18" s="55">
        <v>76</v>
      </c>
      <c r="D18" s="56">
        <v>115</v>
      </c>
      <c r="E18" s="57">
        <f t="shared" si="1"/>
        <v>191</v>
      </c>
      <c r="F18" s="58">
        <v>32</v>
      </c>
      <c r="G18" s="56">
        <v>47</v>
      </c>
      <c r="H18" s="59">
        <f t="shared" si="2"/>
        <v>79</v>
      </c>
      <c r="I18" s="58">
        <v>3</v>
      </c>
      <c r="J18" s="56">
        <v>7</v>
      </c>
      <c r="K18" s="59">
        <f t="shared" si="3"/>
        <v>10</v>
      </c>
      <c r="L18" s="62">
        <f t="shared" ref="L18:M20" si="9">SUM(C18,F18,I18)</f>
        <v>111</v>
      </c>
      <c r="M18" s="61">
        <f t="shared" si="9"/>
        <v>169</v>
      </c>
      <c r="N18" s="63">
        <f>SUM(L18:M18)</f>
        <v>280</v>
      </c>
      <c r="O18" s="49">
        <f t="shared" si="7"/>
        <v>44878</v>
      </c>
      <c r="P18" s="64">
        <v>207</v>
      </c>
      <c r="Q18" s="65">
        <v>63</v>
      </c>
      <c r="R18" s="65">
        <v>10</v>
      </c>
      <c r="S18" s="66">
        <f t="shared" si="8"/>
        <v>280</v>
      </c>
    </row>
    <row r="19" spans="1:19" ht="21.95" customHeight="1" x14ac:dyDescent="0.15">
      <c r="A19" s="53">
        <f t="shared" si="6"/>
        <v>44881</v>
      </c>
      <c r="B19" s="54" t="str">
        <f t="shared" si="0"/>
        <v>水</v>
      </c>
      <c r="C19" s="55">
        <v>78</v>
      </c>
      <c r="D19" s="56">
        <v>114</v>
      </c>
      <c r="E19" s="57">
        <f t="shared" si="1"/>
        <v>192</v>
      </c>
      <c r="F19" s="58">
        <v>21</v>
      </c>
      <c r="G19" s="56">
        <v>39</v>
      </c>
      <c r="H19" s="59">
        <f t="shared" si="2"/>
        <v>60</v>
      </c>
      <c r="I19" s="58">
        <v>5</v>
      </c>
      <c r="J19" s="56">
        <v>8</v>
      </c>
      <c r="K19" s="59">
        <f t="shared" si="3"/>
        <v>13</v>
      </c>
      <c r="L19" s="62">
        <f t="shared" si="9"/>
        <v>104</v>
      </c>
      <c r="M19" s="61">
        <f t="shared" si="9"/>
        <v>161</v>
      </c>
      <c r="N19" s="63">
        <f t="shared" si="5"/>
        <v>265</v>
      </c>
      <c r="O19" s="49">
        <f t="shared" si="7"/>
        <v>44879</v>
      </c>
      <c r="P19" s="64">
        <v>187</v>
      </c>
      <c r="Q19" s="65">
        <v>84</v>
      </c>
      <c r="R19" s="65">
        <v>13</v>
      </c>
      <c r="S19" s="66">
        <f t="shared" si="8"/>
        <v>284</v>
      </c>
    </row>
    <row r="20" spans="1:19" ht="21.95" customHeight="1" x14ac:dyDescent="0.15">
      <c r="A20" s="53">
        <f t="shared" si="6"/>
        <v>44882</v>
      </c>
      <c r="B20" s="54" t="str">
        <f t="shared" si="0"/>
        <v>木</v>
      </c>
      <c r="C20" s="55">
        <v>88</v>
      </c>
      <c r="D20" s="56">
        <v>147</v>
      </c>
      <c r="E20" s="57">
        <f t="shared" si="1"/>
        <v>235</v>
      </c>
      <c r="F20" s="58">
        <v>25</v>
      </c>
      <c r="G20" s="56">
        <v>49</v>
      </c>
      <c r="H20" s="59">
        <f t="shared" si="2"/>
        <v>74</v>
      </c>
      <c r="I20" s="58">
        <v>4</v>
      </c>
      <c r="J20" s="56">
        <v>5</v>
      </c>
      <c r="K20" s="59">
        <f t="shared" si="3"/>
        <v>9</v>
      </c>
      <c r="L20" s="62">
        <f t="shared" si="9"/>
        <v>117</v>
      </c>
      <c r="M20" s="61">
        <f t="shared" si="9"/>
        <v>201</v>
      </c>
      <c r="N20" s="63">
        <f t="shared" si="5"/>
        <v>318</v>
      </c>
      <c r="O20" s="49">
        <f t="shared" si="7"/>
        <v>44880</v>
      </c>
      <c r="P20" s="64">
        <v>217</v>
      </c>
      <c r="Q20" s="65">
        <v>87</v>
      </c>
      <c r="R20" s="65">
        <v>17</v>
      </c>
      <c r="S20" s="66">
        <f t="shared" si="8"/>
        <v>321</v>
      </c>
    </row>
    <row r="21" spans="1:19" ht="21.95" customHeight="1" x14ac:dyDescent="0.15">
      <c r="A21" s="53">
        <f t="shared" si="6"/>
        <v>44883</v>
      </c>
      <c r="B21" s="54" t="str">
        <f t="shared" si="0"/>
        <v>金</v>
      </c>
      <c r="C21" s="55">
        <v>112</v>
      </c>
      <c r="D21" s="56">
        <v>145</v>
      </c>
      <c r="E21" s="57">
        <f t="shared" si="1"/>
        <v>257</v>
      </c>
      <c r="F21" s="58">
        <v>37</v>
      </c>
      <c r="G21" s="56">
        <v>53</v>
      </c>
      <c r="H21" s="59">
        <f t="shared" si="2"/>
        <v>90</v>
      </c>
      <c r="I21" s="60" t="s">
        <v>15</v>
      </c>
      <c r="J21" s="61" t="s">
        <v>15</v>
      </c>
      <c r="K21" s="59">
        <f t="shared" si="3"/>
        <v>0</v>
      </c>
      <c r="L21" s="62">
        <f>SUM(C21,F21)</f>
        <v>149</v>
      </c>
      <c r="M21" s="61">
        <f>SUM(D21,G21)</f>
        <v>198</v>
      </c>
      <c r="N21" s="63">
        <f>SUM(L21:M21)</f>
        <v>347</v>
      </c>
      <c r="O21" s="49">
        <f t="shared" si="7"/>
        <v>44881</v>
      </c>
      <c r="P21" s="64">
        <v>266</v>
      </c>
      <c r="Q21" s="65">
        <v>102</v>
      </c>
      <c r="R21" s="65">
        <v>0</v>
      </c>
      <c r="S21" s="66">
        <f t="shared" si="8"/>
        <v>368</v>
      </c>
    </row>
    <row r="22" spans="1:19" ht="21.95" customHeight="1" thickBot="1" x14ac:dyDescent="0.2">
      <c r="A22" s="67">
        <f>A21+1</f>
        <v>44884</v>
      </c>
      <c r="B22" s="68" t="str">
        <f t="shared" si="0"/>
        <v>土</v>
      </c>
      <c r="C22" s="69">
        <v>239</v>
      </c>
      <c r="D22" s="70">
        <v>304</v>
      </c>
      <c r="E22" s="71">
        <f t="shared" si="1"/>
        <v>543</v>
      </c>
      <c r="F22" s="72">
        <v>83</v>
      </c>
      <c r="G22" s="70">
        <v>128</v>
      </c>
      <c r="H22" s="73">
        <f t="shared" si="2"/>
        <v>211</v>
      </c>
      <c r="I22" s="74" t="s">
        <v>15</v>
      </c>
      <c r="J22" s="75" t="s">
        <v>15</v>
      </c>
      <c r="K22" s="73">
        <f t="shared" si="3"/>
        <v>0</v>
      </c>
      <c r="L22" s="76">
        <f>SUM(C22,F22)</f>
        <v>322</v>
      </c>
      <c r="M22" s="75">
        <f>SUM(D22,G22)</f>
        <v>432</v>
      </c>
      <c r="N22" s="77">
        <f t="shared" si="5"/>
        <v>754</v>
      </c>
      <c r="O22" s="49">
        <f>O21+1</f>
        <v>44882</v>
      </c>
      <c r="P22" s="78">
        <v>527</v>
      </c>
      <c r="Q22" s="79">
        <v>234</v>
      </c>
      <c r="R22" s="79">
        <v>0</v>
      </c>
      <c r="S22" s="80">
        <f>SUM(P22:R22)</f>
        <v>761</v>
      </c>
    </row>
    <row r="23" spans="1:19" ht="21.95" customHeight="1" thickBot="1" x14ac:dyDescent="0.2">
      <c r="A23" s="81" t="s">
        <v>16</v>
      </c>
      <c r="B23" s="82"/>
      <c r="C23" s="83">
        <f t="shared" ref="C23:M23" si="10">SUM(C7:C22)</f>
        <v>1340</v>
      </c>
      <c r="D23" s="84">
        <f t="shared" si="10"/>
        <v>1746</v>
      </c>
      <c r="E23" s="85">
        <f>SUM(E7:E22)</f>
        <v>3086</v>
      </c>
      <c r="F23" s="86">
        <f t="shared" si="10"/>
        <v>509</v>
      </c>
      <c r="G23" s="84">
        <f t="shared" si="10"/>
        <v>673</v>
      </c>
      <c r="H23" s="87">
        <f>SUM(H7:H22)</f>
        <v>1182</v>
      </c>
      <c r="I23" s="86">
        <f>SUM(I7:I22)</f>
        <v>12</v>
      </c>
      <c r="J23" s="84">
        <f>SUM(J7:J22)</f>
        <v>20</v>
      </c>
      <c r="K23" s="87">
        <f>SUM(K7:K22)</f>
        <v>32</v>
      </c>
      <c r="L23" s="88">
        <f t="shared" si="10"/>
        <v>1861</v>
      </c>
      <c r="M23" s="89">
        <f t="shared" si="10"/>
        <v>2439</v>
      </c>
      <c r="N23" s="90">
        <f>SUM(N7:N22)</f>
        <v>4300</v>
      </c>
      <c r="O23" s="91" t="s">
        <v>14</v>
      </c>
      <c r="P23" s="92">
        <f>SUM(P7:P22)</f>
        <v>2971</v>
      </c>
      <c r="Q23" s="93">
        <f>SUM(Q7:Q22)</f>
        <v>1100</v>
      </c>
      <c r="R23" s="93">
        <f>SUM(R7:R22)</f>
        <v>40</v>
      </c>
      <c r="S23" s="94">
        <f>SUM(S7:S22)</f>
        <v>4111</v>
      </c>
    </row>
    <row r="24" spans="1:19" ht="21.75" customHeight="1" x14ac:dyDescent="0.15">
      <c r="A24" s="95" t="s">
        <v>17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1:19" ht="21.75" customHeight="1" x14ac:dyDescent="0.15">
      <c r="A25" s="96" t="s">
        <v>18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1:19" ht="21.95" customHeight="1" x14ac:dyDescent="0.15">
      <c r="A26" s="96" t="s">
        <v>19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</sheetData>
  <mergeCells count="19">
    <mergeCell ref="A24:S24"/>
    <mergeCell ref="A25:S25"/>
    <mergeCell ref="A26:S26"/>
    <mergeCell ref="O5:O6"/>
    <mergeCell ref="P5:P6"/>
    <mergeCell ref="Q5:Q6"/>
    <mergeCell ref="R5:R6"/>
    <mergeCell ref="S5:S6"/>
    <mergeCell ref="A23:B23"/>
    <mergeCell ref="A1:S1"/>
    <mergeCell ref="A2:S3"/>
    <mergeCell ref="A4:A6"/>
    <mergeCell ref="B4:B6"/>
    <mergeCell ref="C4:N4"/>
    <mergeCell ref="O4:S4"/>
    <mergeCell ref="C5:E5"/>
    <mergeCell ref="F5:H5"/>
    <mergeCell ref="I5:K5"/>
    <mergeCell ref="L5:N5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JN63042</dc:creator>
  <cp:lastModifiedBy>JN63042</cp:lastModifiedBy>
  <dcterms:created xsi:type="dcterms:W3CDTF">2022-11-19T11:09:42Z</dcterms:created>
  <dcterms:modified xsi:type="dcterms:W3CDTF">2022-11-19T11:09:57Z</dcterms:modified>
</cp:coreProperties>
</file>