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onfile03\下水道課\3-0.計画係・管理係【H22～ 整理用】ここよ\11.経営比較分析表\R04経営比較分析表（R5.2）\11東温市\"/>
    </mc:Choice>
  </mc:AlternateContent>
  <workbookProtection workbookAlgorithmName="SHA-512" workbookHashValue="6mUcPq6AKYoRgOoQOznL6vUMXWwomrSlwE2haFfAfh3fnVc5n80R+xRgEl4iwAUpUi2VzXbYUGgrMaaXanv1xw==" workbookSaltValue="OX482gDusCSJcO0A5hGlR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W10" i="4"/>
  <c r="P10" i="4"/>
  <c r="BB8" i="4"/>
  <c r="AT8" i="4"/>
  <c r="AD8" i="4"/>
  <c r="W8" i="4"/>
  <c r="P8" i="4"/>
  <c r="B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<sst xmlns="http://schemas.openxmlformats.org/spreadsheetml/2006/main" count="297" uniqueCount="118">
  <si>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</si>
  <si>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</si>
  <si>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</si>
  <si>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</si>
  <si>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</si>
  <si>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</si>
  <si>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</si>
  <si>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</si>
  <si>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</si>
  <si>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</si>
  <si>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</si>
  <si>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</si>
  <si>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</si>
  <si>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</si>
  <si>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</si>
  <si>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</si>
  <si>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</si>
  <si>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</si>
  <si>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</si>
  <si>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</si>
  <si>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</si>
  <si>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</si>
  <si>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</si>
  <si>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</si>
  <si>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</si>
  <si>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</si>
  <si>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</si>
  <si>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</si>
  <si>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</si>
  <si>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</si>
  <si>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</si>
  <si>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</si>
  <si>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</si>
  <si>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</si>
  <si>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</si>
  <si>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</si>
  <si>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</si>
  <si>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</si>
  <si>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</si>
  <si>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</si>
  <si>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</si>
  <si>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</si>
  <si>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</si>
  <si>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</si>
  <si>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</si>
  <si>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</si>
  <si>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</si>
  <si>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</si>
  <si>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</si>
  <si>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</si>
  <si>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</si>
  <si>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</si>
  <si>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</si>
  <si>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</si>
  <si>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</si>
  <si>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</si>
  <si>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</si>
  <si>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</si>
  <si>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</si>
  <si>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</si>
  <si>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</si>
  <si>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</si>
  <si>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</si>
  <si>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</si>
  <si>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</si>
  <si>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</si>
  <si>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</si>
  <si>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</si>
  <si>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</si>
  <si>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</si>
  <si>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</si>
  <si>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</si>
  <si>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</si>
  <si>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</si>
  <si>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</si>
  <si>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</si>
  <si>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</si>
  <si>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</si>
  <si>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</si>
  <si>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</si>
  <si>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</si>
  <si>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</si>
  <si>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</si>
  <si>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</si>
  <si>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</si>
  <si>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</si>
  <si>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</si>
  <si>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</si>
  <si>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</si>
  <si>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</si>
  <si>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</si>
  <si>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</si>
  <si>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</si>
  <si>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</si>
  <si>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</si>
  <si>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</si>
  <si>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東温市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</si>
  <si>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</si>
  <si>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</si>
  <si>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</si>
  <si>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</si>
  <si>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</si>
  <si>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</si>
  <si>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</si>
  <si>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</si>
  <si>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</si>
  <si>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</si>
  <si>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</si>
  <si>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</si>
  <si>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</si>
  <si>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</si>
  <si>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</si>
  <si>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</si>
  <si>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</si>
  <si>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</si>
  <si>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経常収支比率は、令和3年度に100％を超え、経営の健全化が進んでいる。さらに、令和4年度に使用料の改定及び処理施設の統合を行ったことにより、今後もさらに経常収支比率の改善が見込まれる。
　累積欠損金比率は、類似団体より大幅に低い数値となっている。今後も維持管理費の削減、定期的な使用料の見直し等を引き続き行っていく。
　流動比率は、企業会計化したばかりで現金がなく100％を下回っているが、令和4年度の企業債償還のピーク以降については、向上する見込みである。
　企業債残高対事業規模比率は、類似団体より高い数値となっているが、企業債残高がピークを越えていることもあり、定期的な使用料の見直しにより改善が見込まれる。
　経費回収率は、類似団体より高い数値となっているが、100％には届いておらず、また、既に面整備が完了していることから、新たな使用者の増加が見込みにくい。R3年度に行った処理区の統合による維持管理費等の削減や、今後の定期的な使用料の改定により、経費回収率の改善を目指す。
　汚水処理原価は、類似団体と比較して低い数値であり、施設の統合完了後は維持管理費の削減により、さらに減少することが見込まれる。
　施設利用率は、人口減少による使用者数の減に加え、高齢化や節水による世帯当たりの使用量も減少していることから、処理区の統合によって適切な施設規模とすることとしている。
　水洗化率は、類似団体及び全国平均を上回る高い値となっている。今後も未接続者に対する接続勧奨を行い、公共用水域の水質保全や使用料収入の確保を図る。</t>
    <rPh sb="9" eb="10">
      <t>レイ</t>
    </rPh>
    <rPh sb="10" eb="11">
      <t>ワ</t>
    </rPh>
    <rPh sb="12" eb="14">
      <t>ネンド</t>
    </rPh>
    <rPh sb="20" eb="21">
      <t>コ</t>
    </rPh>
    <rPh sb="23" eb="25">
      <t>ケイエイ</t>
    </rPh>
    <rPh sb="26" eb="29">
      <t>ケンゼンカ</t>
    </rPh>
    <rPh sb="30" eb="31">
      <t>スス</t>
    </rPh>
    <rPh sb="71" eb="73">
      <t>コンゴ</t>
    </rPh>
    <rPh sb="115" eb="117">
      <t>スウチ</t>
    </rPh>
    <rPh sb="124" eb="126">
      <t>コンゴ</t>
    </rPh>
    <rPh sb="387" eb="389">
      <t>ネンド</t>
    </rPh>
    <rPh sb="390" eb="391">
      <t>オコナ</t>
    </rPh>
    <rPh sb="413" eb="415">
      <t>コンゴ</t>
    </rPh>
    <rPh sb="416" eb="419">
      <t>テイキテキ</t>
    </rPh>
    <rPh sb="430" eb="432">
      <t>ケイヒ</t>
    </rPh>
    <rPh sb="432" eb="434">
      <t>カイシュウ</t>
    </rPh>
    <rPh sb="434" eb="435">
      <t>リツ</t>
    </rPh>
    <rPh sb="436" eb="438">
      <t>カイゼン</t>
    </rPh>
    <rPh sb="439" eb="441">
      <t>メザ</t>
    </rPh>
    <phoneticPr fontId="4"/>
  </si>
  <si>
    <t>　本市の農業集落排水区域の管渠は最も古いものでも敷設後25年程度であり、管渠の耐用年数である50年と比較しても若い管渠と言える。また、定期点検の結果からもほぼ健全化は図られているため現状では老朽化に伴う管渠の更新は行っていない。
　しかし、年数の経過に伴い老朽化が進行していくことは容易に予想されるため、今後も定期的な点検を行い、計画的な更新を行っていくことが必要である。
　また、処理場施設については使用年数が耐用年数に迫ってきており、突発的な故障等により機能不全に陥らないよう、今後も計画的な予防修繕を行っていく必要がある。</t>
    <rPh sb="55" eb="56">
      <t>ワカ</t>
    </rPh>
    <rPh sb="57" eb="59">
      <t>カンキョ</t>
    </rPh>
    <rPh sb="60" eb="61">
      <t>イ</t>
    </rPh>
    <phoneticPr fontId="4"/>
  </si>
  <si>
    <t>　本市の農業集落排水事業の経営状況は、類似団体と比較すると健全であると言えるが、経費回収率が100%に届いておらず、さらなる経営改善が求められている。
　また、人口減少による使用者数の減に加え使用者の高齢化や近年の節水傾向により有収水量は減少傾向にあることから、使用水量の増加による使用料収入の増加は期待できない。本市の農業集落排水事業は令和2年度から地方公営企業法の適用しており、経営状況の適切な把握・分析による維持管理費の削減、使用料の改定などの経営改善に向けた具体的な取組を行っていく。</t>
    <rPh sb="35" eb="36">
      <t>イ</t>
    </rPh>
    <rPh sb="40" eb="45">
      <t>ケイヒカイシュウリツ</t>
    </rPh>
    <rPh sb="51" eb="52">
      <t>トド</t>
    </rPh>
    <rPh sb="157" eb="159">
      <t>ホンシ</t>
    </rPh>
    <rPh sb="160" eb="168">
      <t>ノウギョウシュウラクハイスイジギョウ</t>
    </rPh>
    <rPh sb="169" eb="170">
      <t>レイ</t>
    </rPh>
    <rPh sb="170" eb="171">
      <t>ワ</t>
    </rPh>
    <rPh sb="172" eb="174">
      <t>ネンド</t>
    </rPh>
    <rPh sb="184" eb="186">
      <t>テキヨウ</t>
    </rPh>
    <rPh sb="202" eb="204">
      <t>ブンセキ</t>
    </rPh>
    <rPh sb="220" eb="222">
      <t>カイテイ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</si>
</sst>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0.4</c:v>
                </c:pt>
                <c:pt idx="4">
                  <c:v>0.09</c:v>
                </c:pt>
              </c:numCache>
            </c:numRef>
          </c:val>
          <c:extLst>
            <c:ext xmlns:c16="http://schemas.microsoft.com/office/drawing/2014/chart" uri="{C3380CC4-5D6E-409C-BE32-E72D297353CC}">
              <c16:uniqueId val="{00000000-C827-45AE-BCC9-906DC582241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c:ext xmlns:c16="http://schemas.microsoft.com/office/drawing/2014/chart" uri="{C3380CC4-5D6E-409C-BE32-E72D297353CC}">
              <c16:uniqueId val="{00000001-C827-45AE-BCC9-906DC582241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98.22</c:v>
                </c:pt>
                <c:pt idx="4">
                  <c:v>109.56</c:v>
                </c:pt>
              </c:numCache>
            </c:numRef>
          </c:val>
          <c:extLst>
            <c:ext xmlns:c16="http://schemas.microsoft.com/office/drawing/2014/chart" uri="{C3380CC4-5D6E-409C-BE32-E72D297353CC}">
              <c16:uniqueId val="{00000000-75C7-457E-B86B-1525EEC9D73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c:ext xmlns:c16="http://schemas.microsoft.com/office/drawing/2014/chart" uri="{C3380CC4-5D6E-409C-BE32-E72D297353CC}">
              <c16:uniqueId val="{00000001-75C7-457E-B86B-1525EEC9D73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4.4400000000000004</c:v>
                </c:pt>
                <c:pt idx="4">
                  <c:v>8.69</c:v>
                </c:pt>
              </c:numCache>
            </c:numRef>
          </c:val>
          <c:extLst>
            <c:ext xmlns:c16="http://schemas.microsoft.com/office/drawing/2014/chart" uri="{C3380CC4-5D6E-409C-BE32-E72D297353CC}">
              <c16:uniqueId val="{00000000-ADE4-48FF-8A7F-91A0B437242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c:ext xmlns:c16="http://schemas.microsoft.com/office/drawing/2014/chart" uri="{C3380CC4-5D6E-409C-BE32-E72D297353CC}">
              <c16:uniqueId val="{00000001-ADE4-48FF-8A7F-91A0B437242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576-404A-B4A7-7FAA054D2D3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D576-404A-B4A7-7FAA054D2D3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9.8699999999999992</c:v>
                </c:pt>
                <c:pt idx="4" formatCode="#,##0.00;&quot;△&quot;#,##0.00">
                  <c:v>0</c:v>
                </c:pt>
              </c:numCache>
            </c:numRef>
          </c:val>
          <c:extLst>
            <c:ext xmlns:c16="http://schemas.microsoft.com/office/drawing/2014/chart" uri="{C3380CC4-5D6E-409C-BE32-E72D297353CC}">
              <c16:uniqueId val="{00000000-556B-4ABB-BBCD-446AC700E25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c:ext xmlns:c16="http://schemas.microsoft.com/office/drawing/2014/chart" uri="{C3380CC4-5D6E-409C-BE32-E72D297353CC}">
              <c16:uniqueId val="{00000001-556B-4ABB-BBCD-446AC700E25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41.75</c:v>
                </c:pt>
                <c:pt idx="4">
                  <c:v>32.72</c:v>
                </c:pt>
              </c:numCache>
            </c:numRef>
          </c:val>
          <c:extLst>
            <c:ext xmlns:c16="http://schemas.microsoft.com/office/drawing/2014/chart" uri="{C3380CC4-5D6E-409C-BE32-E72D297353CC}">
              <c16:uniqueId val="{00000000-4055-4862-B56A-DB08DAF2702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c:ext xmlns:c16="http://schemas.microsoft.com/office/drawing/2014/chart" uri="{C3380CC4-5D6E-409C-BE32-E72D297353CC}">
              <c16:uniqueId val="{00000001-4055-4862-B56A-DB08DAF2702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993.7</c:v>
                </c:pt>
                <c:pt idx="4">
                  <c:v>924.22</c:v>
                </c:pt>
              </c:numCache>
            </c:numRef>
          </c:val>
          <c:extLst>
            <c:ext xmlns:c16="http://schemas.microsoft.com/office/drawing/2014/chart" uri="{C3380CC4-5D6E-409C-BE32-E72D297353CC}">
              <c16:uniqueId val="{00000000-7DA7-4D45-936D-CF4141E020C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c:ext xmlns:c16="http://schemas.microsoft.com/office/drawing/2014/chart" uri="{C3380CC4-5D6E-409C-BE32-E72D297353CC}">
              <c16:uniqueId val="{00000001-7DA7-4D45-936D-CF4141E020C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67.83</c:v>
                </c:pt>
                <c:pt idx="4">
                  <c:v>81.38</c:v>
                </c:pt>
              </c:numCache>
            </c:numRef>
          </c:val>
          <c:extLst>
            <c:ext xmlns:c16="http://schemas.microsoft.com/office/drawing/2014/chart" uri="{C3380CC4-5D6E-409C-BE32-E72D297353CC}">
              <c16:uniqueId val="{00000000-017B-43DD-B69E-83751B26C24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c:ext xmlns:c16="http://schemas.microsoft.com/office/drawing/2014/chart" uri="{C3380CC4-5D6E-409C-BE32-E72D297353CC}">
              <c16:uniqueId val="{00000001-017B-43DD-B69E-83751B26C24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214.99</c:v>
                </c:pt>
                <c:pt idx="4">
                  <c:v>179.37</c:v>
                </c:pt>
              </c:numCache>
            </c:numRef>
          </c:val>
          <c:extLst>
            <c:ext xmlns:c16="http://schemas.microsoft.com/office/drawing/2014/chart" uri="{C3380CC4-5D6E-409C-BE32-E72D297353CC}">
              <c16:uniqueId val="{00000000-CFD8-46AC-B6E1-D9304140EA9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c:ext xmlns:c16="http://schemas.microsoft.com/office/drawing/2014/chart" uri="{C3380CC4-5D6E-409C-BE32-E72D297353CC}">
              <c16:uniqueId val="{00000001-CFD8-46AC-B6E1-D9304140EA9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50.32</c:v>
                </c:pt>
                <c:pt idx="4">
                  <c:v>50.23</c:v>
                </c:pt>
              </c:numCache>
            </c:numRef>
          </c:val>
          <c:extLst>
            <c:ext xmlns:c16="http://schemas.microsoft.com/office/drawing/2014/chart" uri="{C3380CC4-5D6E-409C-BE32-E72D297353CC}">
              <c16:uniqueId val="{00000000-F647-4C9B-A4B1-4767B3BD485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c:ext xmlns:c16="http://schemas.microsoft.com/office/drawing/2014/chart" uri="{C3380CC4-5D6E-409C-BE32-E72D297353CC}">
              <c16:uniqueId val="{00000001-F647-4C9B-A4B1-4767B3BD485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96.04</c:v>
                </c:pt>
                <c:pt idx="4">
                  <c:v>96.35</c:v>
                </c:pt>
              </c:numCache>
            </c:numRef>
          </c:val>
          <c:extLst>
            <c:ext xmlns:c16="http://schemas.microsoft.com/office/drawing/2014/chart" uri="{C3380CC4-5D6E-409C-BE32-E72D297353CC}">
              <c16:uniqueId val="{00000000-FC0B-4A40-BA4E-826FFBC343B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c:ext xmlns:c16="http://schemas.microsoft.com/office/drawing/2014/chart" uri="{C3380CC4-5D6E-409C-BE32-E72D297353CC}">
              <c16:uniqueId val="{00000001-FC0B-4A40-BA4E-826FFBC343B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52" zoomScale="90" zoomScaleNormal="90" workbookViewId="0">
      <selection activeCell="AR58" sqref="AR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愛媛県　東温市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33299</v>
      </c>
      <c r="AM8" s="42"/>
      <c r="AN8" s="42"/>
      <c r="AO8" s="42"/>
      <c r="AP8" s="42"/>
      <c r="AQ8" s="42"/>
      <c r="AR8" s="42"/>
      <c r="AS8" s="42"/>
      <c r="AT8" s="35">
        <f>データ!T6</f>
        <v>211.3</v>
      </c>
      <c r="AU8" s="35"/>
      <c r="AV8" s="35"/>
      <c r="AW8" s="35"/>
      <c r="AX8" s="35"/>
      <c r="AY8" s="35"/>
      <c r="AZ8" s="35"/>
      <c r="BA8" s="35"/>
      <c r="BB8" s="35">
        <f>データ!U6</f>
        <v>157.59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60.22</v>
      </c>
      <c r="J10" s="35"/>
      <c r="K10" s="35"/>
      <c r="L10" s="35"/>
      <c r="M10" s="35"/>
      <c r="N10" s="35"/>
      <c r="O10" s="35"/>
      <c r="P10" s="35">
        <f>データ!P6</f>
        <v>6.75</v>
      </c>
      <c r="Q10" s="35"/>
      <c r="R10" s="35"/>
      <c r="S10" s="35"/>
      <c r="T10" s="35"/>
      <c r="U10" s="35"/>
      <c r="V10" s="35"/>
      <c r="W10" s="35">
        <f>データ!Q6</f>
        <v>101.99</v>
      </c>
      <c r="X10" s="35"/>
      <c r="Y10" s="35"/>
      <c r="Z10" s="35"/>
      <c r="AA10" s="35"/>
      <c r="AB10" s="35"/>
      <c r="AC10" s="35"/>
      <c r="AD10" s="42">
        <f>データ!R6</f>
        <v>3010</v>
      </c>
      <c r="AE10" s="42"/>
      <c r="AF10" s="42"/>
      <c r="AG10" s="42"/>
      <c r="AH10" s="42"/>
      <c r="AI10" s="42"/>
      <c r="AJ10" s="42"/>
      <c r="AK10" s="2"/>
      <c r="AL10" s="42">
        <f>データ!V6</f>
        <v>2245</v>
      </c>
      <c r="AM10" s="42"/>
      <c r="AN10" s="42"/>
      <c r="AO10" s="42"/>
      <c r="AP10" s="42"/>
      <c r="AQ10" s="42"/>
      <c r="AR10" s="42"/>
      <c r="AS10" s="42"/>
      <c r="AT10" s="35">
        <f>データ!W6</f>
        <v>1.19</v>
      </c>
      <c r="AU10" s="35"/>
      <c r="AV10" s="35"/>
      <c r="AW10" s="35"/>
      <c r="AX10" s="35"/>
      <c r="AY10" s="35"/>
      <c r="AZ10" s="35"/>
      <c r="BA10" s="35"/>
      <c r="BB10" s="35">
        <f>データ!X6</f>
        <v>1886.55</v>
      </c>
      <c r="BC10" s="35"/>
      <c r="BD10" s="35"/>
      <c r="BE10" s="35"/>
      <c r="BF10" s="35"/>
      <c r="BG10" s="35"/>
      <c r="BH10" s="35"/>
      <c r="BI10" s="35"/>
      <c r="BJ10" s="2"/>
      <c r="BK10" s="2"/>
      <c r="BL10" s="68" t="s">
        <v>22</v>
      </c>
      <c r="BM10" s="69"/>
      <c r="BN10" s="70" t="s">
        <v>23</v>
      </c>
      <c r="BO10" s="70"/>
      <c r="BP10" s="70"/>
      <c r="BQ10" s="70"/>
      <c r="BR10" s="70"/>
      <c r="BS10" s="70"/>
      <c r="BT10" s="70"/>
      <c r="BU10" s="70"/>
      <c r="BV10" s="70"/>
      <c r="BW10" s="70"/>
      <c r="BX10" s="70"/>
      <c r="BY10" s="7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5"/>
      <c r="BM44" s="66"/>
      <c r="BN44" s="66"/>
      <c r="BO44" s="66"/>
      <c r="BP44" s="66"/>
      <c r="BQ44" s="66"/>
      <c r="BR44" s="66"/>
      <c r="BS44" s="66"/>
      <c r="BT44" s="66"/>
      <c r="BU44" s="66"/>
      <c r="BV44" s="66"/>
      <c r="BW44" s="66"/>
      <c r="BX44" s="66"/>
      <c r="BY44" s="66"/>
      <c r="BZ44" s="67"/>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116</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4"/>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4"/>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5"/>
      <c r="BM63" s="66"/>
      <c r="BN63" s="66"/>
      <c r="BO63" s="66"/>
      <c r="BP63" s="66"/>
      <c r="BQ63" s="66"/>
      <c r="BR63" s="66"/>
      <c r="BS63" s="66"/>
      <c r="BT63" s="66"/>
      <c r="BU63" s="66"/>
      <c r="BV63" s="66"/>
      <c r="BW63" s="66"/>
      <c r="BX63" s="66"/>
      <c r="BY63" s="66"/>
      <c r="BZ63" s="6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1" t="s">
        <v>117</v>
      </c>
      <c r="BM66" s="82"/>
      <c r="BN66" s="82"/>
      <c r="BO66" s="82"/>
      <c r="BP66" s="82"/>
      <c r="BQ66" s="82"/>
      <c r="BR66" s="82"/>
      <c r="BS66" s="82"/>
      <c r="BT66" s="82"/>
      <c r="BU66" s="82"/>
      <c r="BV66" s="82"/>
      <c r="BW66" s="82"/>
      <c r="BX66" s="82"/>
      <c r="BY66" s="82"/>
      <c r="BZ66" s="8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1"/>
      <c r="BM67" s="82"/>
      <c r="BN67" s="82"/>
      <c r="BO67" s="82"/>
      <c r="BP67" s="82"/>
      <c r="BQ67" s="82"/>
      <c r="BR67" s="82"/>
      <c r="BS67" s="82"/>
      <c r="BT67" s="82"/>
      <c r="BU67" s="82"/>
      <c r="BV67" s="82"/>
      <c r="BW67" s="82"/>
      <c r="BX67" s="82"/>
      <c r="BY67" s="82"/>
      <c r="BZ67" s="8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1"/>
      <c r="BM68" s="82"/>
      <c r="BN68" s="82"/>
      <c r="BO68" s="82"/>
      <c r="BP68" s="82"/>
      <c r="BQ68" s="82"/>
      <c r="BR68" s="82"/>
      <c r="BS68" s="82"/>
      <c r="BT68" s="82"/>
      <c r="BU68" s="82"/>
      <c r="BV68" s="82"/>
      <c r="BW68" s="82"/>
      <c r="BX68" s="82"/>
      <c r="BY68" s="82"/>
      <c r="BZ68" s="8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1"/>
      <c r="BM69" s="82"/>
      <c r="BN69" s="82"/>
      <c r="BO69" s="82"/>
      <c r="BP69" s="82"/>
      <c r="BQ69" s="82"/>
      <c r="BR69" s="82"/>
      <c r="BS69" s="82"/>
      <c r="BT69" s="82"/>
      <c r="BU69" s="82"/>
      <c r="BV69" s="82"/>
      <c r="BW69" s="82"/>
      <c r="BX69" s="82"/>
      <c r="BY69" s="82"/>
      <c r="BZ69" s="8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1"/>
      <c r="BM70" s="82"/>
      <c r="BN70" s="82"/>
      <c r="BO70" s="82"/>
      <c r="BP70" s="82"/>
      <c r="BQ70" s="82"/>
      <c r="BR70" s="82"/>
      <c r="BS70" s="82"/>
      <c r="BT70" s="82"/>
      <c r="BU70" s="82"/>
      <c r="BV70" s="82"/>
      <c r="BW70" s="82"/>
      <c r="BX70" s="82"/>
      <c r="BY70" s="82"/>
      <c r="BZ70" s="8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1"/>
      <c r="BM71" s="82"/>
      <c r="BN71" s="82"/>
      <c r="BO71" s="82"/>
      <c r="BP71" s="82"/>
      <c r="BQ71" s="82"/>
      <c r="BR71" s="82"/>
      <c r="BS71" s="82"/>
      <c r="BT71" s="82"/>
      <c r="BU71" s="82"/>
      <c r="BV71" s="82"/>
      <c r="BW71" s="82"/>
      <c r="BX71" s="82"/>
      <c r="BY71" s="82"/>
      <c r="BZ71" s="8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1"/>
      <c r="BM72" s="82"/>
      <c r="BN72" s="82"/>
      <c r="BO72" s="82"/>
      <c r="BP72" s="82"/>
      <c r="BQ72" s="82"/>
      <c r="BR72" s="82"/>
      <c r="BS72" s="82"/>
      <c r="BT72" s="82"/>
      <c r="BU72" s="82"/>
      <c r="BV72" s="82"/>
      <c r="BW72" s="82"/>
      <c r="BX72" s="82"/>
      <c r="BY72" s="82"/>
      <c r="BZ72" s="8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1"/>
      <c r="BM73" s="82"/>
      <c r="BN73" s="82"/>
      <c r="BO73" s="82"/>
      <c r="BP73" s="82"/>
      <c r="BQ73" s="82"/>
      <c r="BR73" s="82"/>
      <c r="BS73" s="82"/>
      <c r="BT73" s="82"/>
      <c r="BU73" s="82"/>
      <c r="BV73" s="82"/>
      <c r="BW73" s="82"/>
      <c r="BX73" s="82"/>
      <c r="BY73" s="82"/>
      <c r="BZ73" s="8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1"/>
      <c r="BM74" s="82"/>
      <c r="BN74" s="82"/>
      <c r="BO74" s="82"/>
      <c r="BP74" s="82"/>
      <c r="BQ74" s="82"/>
      <c r="BR74" s="82"/>
      <c r="BS74" s="82"/>
      <c r="BT74" s="82"/>
      <c r="BU74" s="82"/>
      <c r="BV74" s="82"/>
      <c r="BW74" s="82"/>
      <c r="BX74" s="82"/>
      <c r="BY74" s="82"/>
      <c r="BZ74" s="8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1"/>
      <c r="BM75" s="82"/>
      <c r="BN75" s="82"/>
      <c r="BO75" s="82"/>
      <c r="BP75" s="82"/>
      <c r="BQ75" s="82"/>
      <c r="BR75" s="82"/>
      <c r="BS75" s="82"/>
      <c r="BT75" s="82"/>
      <c r="BU75" s="82"/>
      <c r="BV75" s="82"/>
      <c r="BW75" s="82"/>
      <c r="BX75" s="82"/>
      <c r="BY75" s="82"/>
      <c r="BZ75" s="8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1"/>
      <c r="BM76" s="82"/>
      <c r="BN76" s="82"/>
      <c r="BO76" s="82"/>
      <c r="BP76" s="82"/>
      <c r="BQ76" s="82"/>
      <c r="BR76" s="82"/>
      <c r="BS76" s="82"/>
      <c r="BT76" s="82"/>
      <c r="BU76" s="82"/>
      <c r="BV76" s="82"/>
      <c r="BW76" s="82"/>
      <c r="BX76" s="82"/>
      <c r="BY76" s="82"/>
      <c r="BZ76" s="8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1"/>
      <c r="BM77" s="82"/>
      <c r="BN77" s="82"/>
      <c r="BO77" s="82"/>
      <c r="BP77" s="82"/>
      <c r="BQ77" s="82"/>
      <c r="BR77" s="82"/>
      <c r="BS77" s="82"/>
      <c r="BT77" s="82"/>
      <c r="BU77" s="82"/>
      <c r="BV77" s="82"/>
      <c r="BW77" s="82"/>
      <c r="BX77" s="82"/>
      <c r="BY77" s="82"/>
      <c r="BZ77" s="8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1"/>
      <c r="BM78" s="82"/>
      <c r="BN78" s="82"/>
      <c r="BO78" s="82"/>
      <c r="BP78" s="82"/>
      <c r="BQ78" s="82"/>
      <c r="BR78" s="82"/>
      <c r="BS78" s="82"/>
      <c r="BT78" s="82"/>
      <c r="BU78" s="82"/>
      <c r="BV78" s="82"/>
      <c r="BW78" s="82"/>
      <c r="BX78" s="82"/>
      <c r="BY78" s="82"/>
      <c r="BZ78" s="8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1"/>
      <c r="BM79" s="82"/>
      <c r="BN79" s="82"/>
      <c r="BO79" s="82"/>
      <c r="BP79" s="82"/>
      <c r="BQ79" s="82"/>
      <c r="BR79" s="82"/>
      <c r="BS79" s="82"/>
      <c r="BT79" s="82"/>
      <c r="BU79" s="82"/>
      <c r="BV79" s="82"/>
      <c r="BW79" s="82"/>
      <c r="BX79" s="82"/>
      <c r="BY79" s="82"/>
      <c r="BZ79" s="8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1"/>
      <c r="BM80" s="82"/>
      <c r="BN80" s="82"/>
      <c r="BO80" s="82"/>
      <c r="BP80" s="82"/>
      <c r="BQ80" s="82"/>
      <c r="BR80" s="82"/>
      <c r="BS80" s="82"/>
      <c r="BT80" s="82"/>
      <c r="BU80" s="82"/>
      <c r="BV80" s="82"/>
      <c r="BW80" s="82"/>
      <c r="BX80" s="82"/>
      <c r="BY80" s="82"/>
      <c r="BZ80" s="8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1"/>
      <c r="BM81" s="82"/>
      <c r="BN81" s="82"/>
      <c r="BO81" s="82"/>
      <c r="BP81" s="82"/>
      <c r="BQ81" s="82"/>
      <c r="BR81" s="82"/>
      <c r="BS81" s="82"/>
      <c r="BT81" s="82"/>
      <c r="BU81" s="82"/>
      <c r="BV81" s="82"/>
      <c r="BW81" s="82"/>
      <c r="BX81" s="82"/>
      <c r="BY81" s="82"/>
      <c r="BZ81" s="8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4"/>
      <c r="BM82" s="85"/>
      <c r="BN82" s="85"/>
      <c r="BO82" s="85"/>
      <c r="BP82" s="85"/>
      <c r="BQ82" s="85"/>
      <c r="BR82" s="85"/>
      <c r="BS82" s="85"/>
      <c r="BT82" s="85"/>
      <c r="BU82" s="85"/>
      <c r="BV82" s="85"/>
      <c r="BW82" s="85"/>
      <c r="BX82" s="85"/>
      <c r="BY82" s="85"/>
      <c r="BZ82" s="86"/>
    </row>
    <row r="83" spans="1:78" x14ac:dyDescent="0.15">
      <c r="C83" s="72" t="s">
        <v>30</v>
      </c>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MDSp5ksfNpSfl1gqjMX74CAmP5EoCzalhvlTjzwLrUsOrGG4vs/UIRZpyv/03WLzsG4EnJoBqY6DIxJ2qKO3nQ==" saltValue="G1CSYhybsNLrtTxyVy9eS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54</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55</v>
      </c>
      <c r="B4" s="16"/>
      <c r="C4" s="16"/>
      <c r="D4" s="16"/>
      <c r="E4" s="16"/>
      <c r="F4" s="16"/>
      <c r="G4" s="16"/>
      <c r="H4" s="77"/>
      <c r="I4" s="78"/>
      <c r="J4" s="78"/>
      <c r="K4" s="78"/>
      <c r="L4" s="78"/>
      <c r="M4" s="78"/>
      <c r="N4" s="78"/>
      <c r="O4" s="78"/>
      <c r="P4" s="78"/>
      <c r="Q4" s="78"/>
      <c r="R4" s="78"/>
      <c r="S4" s="78"/>
      <c r="T4" s="78"/>
      <c r="U4" s="78"/>
      <c r="V4" s="78"/>
      <c r="W4" s="78"/>
      <c r="X4" s="79"/>
      <c r="Y4" s="73" t="s">
        <v>56</v>
      </c>
      <c r="Z4" s="73"/>
      <c r="AA4" s="73"/>
      <c r="AB4" s="73"/>
      <c r="AC4" s="73"/>
      <c r="AD4" s="73"/>
      <c r="AE4" s="73"/>
      <c r="AF4" s="73"/>
      <c r="AG4" s="73"/>
      <c r="AH4" s="73"/>
      <c r="AI4" s="73"/>
      <c r="AJ4" s="73" t="s">
        <v>57</v>
      </c>
      <c r="AK4" s="73"/>
      <c r="AL4" s="73"/>
      <c r="AM4" s="73"/>
      <c r="AN4" s="73"/>
      <c r="AO4" s="73"/>
      <c r="AP4" s="73"/>
      <c r="AQ4" s="73"/>
      <c r="AR4" s="73"/>
      <c r="AS4" s="73"/>
      <c r="AT4" s="73"/>
      <c r="AU4" s="73" t="s">
        <v>58</v>
      </c>
      <c r="AV4" s="73"/>
      <c r="AW4" s="73"/>
      <c r="AX4" s="73"/>
      <c r="AY4" s="73"/>
      <c r="AZ4" s="73"/>
      <c r="BA4" s="73"/>
      <c r="BB4" s="73"/>
      <c r="BC4" s="73"/>
      <c r="BD4" s="73"/>
      <c r="BE4" s="73"/>
      <c r="BF4" s="73" t="s">
        <v>59</v>
      </c>
      <c r="BG4" s="73"/>
      <c r="BH4" s="73"/>
      <c r="BI4" s="73"/>
      <c r="BJ4" s="73"/>
      <c r="BK4" s="73"/>
      <c r="BL4" s="73"/>
      <c r="BM4" s="73"/>
      <c r="BN4" s="73"/>
      <c r="BO4" s="73"/>
      <c r="BP4" s="73"/>
      <c r="BQ4" s="73" t="s">
        <v>60</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63</v>
      </c>
      <c r="CY4" s="73"/>
      <c r="CZ4" s="73"/>
      <c r="DA4" s="73"/>
      <c r="DB4" s="73"/>
      <c r="DC4" s="73"/>
      <c r="DD4" s="73"/>
      <c r="DE4" s="73"/>
      <c r="DF4" s="73"/>
      <c r="DG4" s="73"/>
      <c r="DH4" s="73"/>
      <c r="DI4" s="73" t="s">
        <v>64</v>
      </c>
      <c r="DJ4" s="73"/>
      <c r="DK4" s="73"/>
      <c r="DL4" s="73"/>
      <c r="DM4" s="73"/>
      <c r="DN4" s="73"/>
      <c r="DO4" s="73"/>
      <c r="DP4" s="73"/>
      <c r="DQ4" s="73"/>
      <c r="DR4" s="73"/>
      <c r="DS4" s="73"/>
      <c r="DT4" s="73" t="s">
        <v>65</v>
      </c>
      <c r="DU4" s="73"/>
      <c r="DV4" s="73"/>
      <c r="DW4" s="73"/>
      <c r="DX4" s="73"/>
      <c r="DY4" s="73"/>
      <c r="DZ4" s="73"/>
      <c r="EA4" s="73"/>
      <c r="EB4" s="73"/>
      <c r="EC4" s="73"/>
      <c r="ED4" s="73"/>
      <c r="EE4" s="73" t="s">
        <v>66</v>
      </c>
      <c r="EF4" s="73"/>
      <c r="EG4" s="73"/>
      <c r="EH4" s="73"/>
      <c r="EI4" s="73"/>
      <c r="EJ4" s="73"/>
      <c r="EK4" s="73"/>
      <c r="EL4" s="73"/>
      <c r="EM4" s="73"/>
      <c r="EN4" s="73"/>
      <c r="EO4" s="73"/>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382159</v>
      </c>
      <c r="D6" s="19">
        <f t="shared" si="3"/>
        <v>46</v>
      </c>
      <c r="E6" s="19">
        <f t="shared" si="3"/>
        <v>17</v>
      </c>
      <c r="F6" s="19">
        <f t="shared" si="3"/>
        <v>5</v>
      </c>
      <c r="G6" s="19">
        <f t="shared" si="3"/>
        <v>0</v>
      </c>
      <c r="H6" s="19" t="str">
        <f t="shared" si="3"/>
        <v>愛媛県　東温市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60.22</v>
      </c>
      <c r="P6" s="20">
        <f t="shared" si="3"/>
        <v>6.75</v>
      </c>
      <c r="Q6" s="20">
        <f t="shared" si="3"/>
        <v>101.99</v>
      </c>
      <c r="R6" s="20">
        <f t="shared" si="3"/>
        <v>3010</v>
      </c>
      <c r="S6" s="20">
        <f t="shared" si="3"/>
        <v>33299</v>
      </c>
      <c r="T6" s="20">
        <f t="shared" si="3"/>
        <v>211.3</v>
      </c>
      <c r="U6" s="20">
        <f t="shared" si="3"/>
        <v>157.59</v>
      </c>
      <c r="V6" s="20">
        <f t="shared" si="3"/>
        <v>2245</v>
      </c>
      <c r="W6" s="20">
        <f t="shared" si="3"/>
        <v>1.19</v>
      </c>
      <c r="X6" s="20">
        <f t="shared" si="3"/>
        <v>1886.55</v>
      </c>
      <c r="Y6" s="21" t="str">
        <f>IF(Y7="",NA(),Y7)</f>
        <v>-</v>
      </c>
      <c r="Z6" s="21" t="str">
        <f t="shared" ref="Z6:AH6" si="4">IF(Z7="",NA(),Z7)</f>
        <v>-</v>
      </c>
      <c r="AA6" s="21" t="str">
        <f t="shared" si="4"/>
        <v>-</v>
      </c>
      <c r="AB6" s="21">
        <f t="shared" si="4"/>
        <v>98.22</v>
      </c>
      <c r="AC6" s="21">
        <f t="shared" si="4"/>
        <v>109.56</v>
      </c>
      <c r="AD6" s="21" t="str">
        <f t="shared" si="4"/>
        <v>-</v>
      </c>
      <c r="AE6" s="21" t="str">
        <f t="shared" si="4"/>
        <v>-</v>
      </c>
      <c r="AF6" s="21" t="str">
        <f t="shared" si="4"/>
        <v>-</v>
      </c>
      <c r="AG6" s="21">
        <f t="shared" si="4"/>
        <v>106.37</v>
      </c>
      <c r="AH6" s="21">
        <f t="shared" si="4"/>
        <v>106.07</v>
      </c>
      <c r="AI6" s="20" t="str">
        <f>IF(AI7="","",IF(AI7="-","【-】","【"&amp;SUBSTITUTE(TEXT(AI7,"#,##0.00"),"-","△")&amp;"】"))</f>
        <v>【104.16】</v>
      </c>
      <c r="AJ6" s="21" t="str">
        <f>IF(AJ7="",NA(),AJ7)</f>
        <v>-</v>
      </c>
      <c r="AK6" s="21" t="str">
        <f t="shared" ref="AK6:AS6" si="5">IF(AK7="",NA(),AK7)</f>
        <v>-</v>
      </c>
      <c r="AL6" s="21" t="str">
        <f t="shared" si="5"/>
        <v>-</v>
      </c>
      <c r="AM6" s="21">
        <f t="shared" si="5"/>
        <v>9.8699999999999992</v>
      </c>
      <c r="AN6" s="20">
        <f t="shared" si="5"/>
        <v>0</v>
      </c>
      <c r="AO6" s="21" t="str">
        <f t="shared" si="5"/>
        <v>-</v>
      </c>
      <c r="AP6" s="21" t="str">
        <f t="shared" si="5"/>
        <v>-</v>
      </c>
      <c r="AQ6" s="21" t="str">
        <f t="shared" si="5"/>
        <v>-</v>
      </c>
      <c r="AR6" s="21">
        <f t="shared" si="5"/>
        <v>139.02000000000001</v>
      </c>
      <c r="AS6" s="21">
        <f t="shared" si="5"/>
        <v>132.04</v>
      </c>
      <c r="AT6" s="20" t="str">
        <f>IF(AT7="","",IF(AT7="-","【-】","【"&amp;SUBSTITUTE(TEXT(AT7,"#,##0.00"),"-","△")&amp;"】"))</f>
        <v>【128.23】</v>
      </c>
      <c r="AU6" s="21" t="str">
        <f>IF(AU7="",NA(),AU7)</f>
        <v>-</v>
      </c>
      <c r="AV6" s="21" t="str">
        <f t="shared" ref="AV6:BD6" si="6">IF(AV7="",NA(),AV7)</f>
        <v>-</v>
      </c>
      <c r="AW6" s="21" t="str">
        <f t="shared" si="6"/>
        <v>-</v>
      </c>
      <c r="AX6" s="21">
        <f t="shared" si="6"/>
        <v>41.75</v>
      </c>
      <c r="AY6" s="21">
        <f t="shared" si="6"/>
        <v>32.72</v>
      </c>
      <c r="AZ6" s="21" t="str">
        <f t="shared" si="6"/>
        <v>-</v>
      </c>
      <c r="BA6" s="21" t="str">
        <f t="shared" si="6"/>
        <v>-</v>
      </c>
      <c r="BB6" s="21" t="str">
        <f t="shared" si="6"/>
        <v>-</v>
      </c>
      <c r="BC6" s="21">
        <f t="shared" si="6"/>
        <v>29.13</v>
      </c>
      <c r="BD6" s="21">
        <f t="shared" si="6"/>
        <v>35.69</v>
      </c>
      <c r="BE6" s="20" t="str">
        <f>IF(BE7="","",IF(BE7="-","【-】","【"&amp;SUBSTITUTE(TEXT(BE7,"#,##0.00"),"-","△")&amp;"】"))</f>
        <v>【34.77】</v>
      </c>
      <c r="BF6" s="21" t="str">
        <f>IF(BF7="",NA(),BF7)</f>
        <v>-</v>
      </c>
      <c r="BG6" s="21" t="str">
        <f t="shared" ref="BG6:BO6" si="7">IF(BG7="",NA(),BG7)</f>
        <v>-</v>
      </c>
      <c r="BH6" s="21" t="str">
        <f t="shared" si="7"/>
        <v>-</v>
      </c>
      <c r="BI6" s="21">
        <f t="shared" si="7"/>
        <v>993.7</v>
      </c>
      <c r="BJ6" s="21">
        <f t="shared" si="7"/>
        <v>924.22</v>
      </c>
      <c r="BK6" s="21" t="str">
        <f t="shared" si="7"/>
        <v>-</v>
      </c>
      <c r="BL6" s="21" t="str">
        <f t="shared" si="7"/>
        <v>-</v>
      </c>
      <c r="BM6" s="21" t="str">
        <f t="shared" si="7"/>
        <v>-</v>
      </c>
      <c r="BN6" s="21">
        <f t="shared" si="7"/>
        <v>867.83</v>
      </c>
      <c r="BO6" s="21">
        <f t="shared" si="7"/>
        <v>791.76</v>
      </c>
      <c r="BP6" s="20" t="str">
        <f>IF(BP7="","",IF(BP7="-","【-】","【"&amp;SUBSTITUTE(TEXT(BP7,"#,##0.00"),"-","△")&amp;"】"))</f>
        <v>【786.37】</v>
      </c>
      <c r="BQ6" s="21" t="str">
        <f>IF(BQ7="",NA(),BQ7)</f>
        <v>-</v>
      </c>
      <c r="BR6" s="21" t="str">
        <f t="shared" ref="BR6:BZ6" si="8">IF(BR7="",NA(),BR7)</f>
        <v>-</v>
      </c>
      <c r="BS6" s="21" t="str">
        <f t="shared" si="8"/>
        <v>-</v>
      </c>
      <c r="BT6" s="21">
        <f t="shared" si="8"/>
        <v>67.83</v>
      </c>
      <c r="BU6" s="21">
        <f t="shared" si="8"/>
        <v>81.38</v>
      </c>
      <c r="BV6" s="21" t="str">
        <f t="shared" si="8"/>
        <v>-</v>
      </c>
      <c r="BW6" s="21" t="str">
        <f t="shared" si="8"/>
        <v>-</v>
      </c>
      <c r="BX6" s="21" t="str">
        <f t="shared" si="8"/>
        <v>-</v>
      </c>
      <c r="BY6" s="21">
        <f t="shared" si="8"/>
        <v>57.08</v>
      </c>
      <c r="BZ6" s="21">
        <f t="shared" si="8"/>
        <v>56.26</v>
      </c>
      <c r="CA6" s="20" t="str">
        <f>IF(CA7="","",IF(CA7="-","【-】","【"&amp;SUBSTITUTE(TEXT(CA7,"#,##0.00"),"-","△")&amp;"】"))</f>
        <v>【60.65】</v>
      </c>
      <c r="CB6" s="21" t="str">
        <f>IF(CB7="",NA(),CB7)</f>
        <v>-</v>
      </c>
      <c r="CC6" s="21" t="str">
        <f t="shared" ref="CC6:CK6" si="9">IF(CC7="",NA(),CC7)</f>
        <v>-</v>
      </c>
      <c r="CD6" s="21" t="str">
        <f t="shared" si="9"/>
        <v>-</v>
      </c>
      <c r="CE6" s="21">
        <f t="shared" si="9"/>
        <v>214.99</v>
      </c>
      <c r="CF6" s="21">
        <f t="shared" si="9"/>
        <v>179.37</v>
      </c>
      <c r="CG6" s="21" t="str">
        <f t="shared" si="9"/>
        <v>-</v>
      </c>
      <c r="CH6" s="21" t="str">
        <f t="shared" si="9"/>
        <v>-</v>
      </c>
      <c r="CI6" s="21" t="str">
        <f t="shared" si="9"/>
        <v>-</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1">
        <f t="shared" si="10"/>
        <v>50.32</v>
      </c>
      <c r="CQ6" s="21">
        <f t="shared" si="10"/>
        <v>50.23</v>
      </c>
      <c r="CR6" s="21" t="str">
        <f t="shared" si="10"/>
        <v>-</v>
      </c>
      <c r="CS6" s="21" t="str">
        <f t="shared" si="10"/>
        <v>-</v>
      </c>
      <c r="CT6" s="21" t="str">
        <f t="shared" si="10"/>
        <v>-</v>
      </c>
      <c r="CU6" s="21">
        <f t="shared" si="10"/>
        <v>54.83</v>
      </c>
      <c r="CV6" s="21">
        <f t="shared" si="10"/>
        <v>66.53</v>
      </c>
      <c r="CW6" s="20" t="str">
        <f>IF(CW7="","",IF(CW7="-","【-】","【"&amp;SUBSTITUTE(TEXT(CW7,"#,##0.00"),"-","△")&amp;"】"))</f>
        <v>【61.14】</v>
      </c>
      <c r="CX6" s="21" t="str">
        <f>IF(CX7="",NA(),CX7)</f>
        <v>-</v>
      </c>
      <c r="CY6" s="21" t="str">
        <f t="shared" ref="CY6:DG6" si="11">IF(CY7="",NA(),CY7)</f>
        <v>-</v>
      </c>
      <c r="CZ6" s="21" t="str">
        <f t="shared" si="11"/>
        <v>-</v>
      </c>
      <c r="DA6" s="21">
        <f t="shared" si="11"/>
        <v>96.04</v>
      </c>
      <c r="DB6" s="21">
        <f t="shared" si="11"/>
        <v>96.35</v>
      </c>
      <c r="DC6" s="21" t="str">
        <f t="shared" si="11"/>
        <v>-</v>
      </c>
      <c r="DD6" s="21" t="str">
        <f t="shared" si="11"/>
        <v>-</v>
      </c>
      <c r="DE6" s="21" t="str">
        <f t="shared" si="11"/>
        <v>-</v>
      </c>
      <c r="DF6" s="21">
        <f t="shared" si="11"/>
        <v>84.7</v>
      </c>
      <c r="DG6" s="21">
        <f t="shared" si="11"/>
        <v>84.67</v>
      </c>
      <c r="DH6" s="20" t="str">
        <f>IF(DH7="","",IF(DH7="-","【-】","【"&amp;SUBSTITUTE(TEXT(DH7,"#,##0.00"),"-","△")&amp;"】"))</f>
        <v>【86.91】</v>
      </c>
      <c r="DI6" s="21" t="str">
        <f>IF(DI7="",NA(),DI7)</f>
        <v>-</v>
      </c>
      <c r="DJ6" s="21" t="str">
        <f t="shared" ref="DJ6:DR6" si="12">IF(DJ7="",NA(),DJ7)</f>
        <v>-</v>
      </c>
      <c r="DK6" s="21" t="str">
        <f t="shared" si="12"/>
        <v>-</v>
      </c>
      <c r="DL6" s="21">
        <f t="shared" si="12"/>
        <v>4.4400000000000004</v>
      </c>
      <c r="DM6" s="21">
        <f t="shared" si="12"/>
        <v>8.69</v>
      </c>
      <c r="DN6" s="21" t="str">
        <f t="shared" si="12"/>
        <v>-</v>
      </c>
      <c r="DO6" s="21" t="str">
        <f t="shared" si="12"/>
        <v>-</v>
      </c>
      <c r="DP6" s="21" t="str">
        <f t="shared" si="12"/>
        <v>-</v>
      </c>
      <c r="DQ6" s="21">
        <f t="shared" si="12"/>
        <v>20.34</v>
      </c>
      <c r="DR6" s="21">
        <f t="shared" si="12"/>
        <v>21.85</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1">
        <f t="shared" si="14"/>
        <v>0.4</v>
      </c>
      <c r="EI6" s="21">
        <f t="shared" si="14"/>
        <v>0.09</v>
      </c>
      <c r="EJ6" s="21" t="str">
        <f t="shared" si="14"/>
        <v>-</v>
      </c>
      <c r="EK6" s="21" t="str">
        <f t="shared" si="14"/>
        <v>-</v>
      </c>
      <c r="EL6" s="21" t="str">
        <f t="shared" si="14"/>
        <v>-</v>
      </c>
      <c r="EM6" s="21">
        <f t="shared" si="14"/>
        <v>0.25</v>
      </c>
      <c r="EN6" s="21">
        <f t="shared" si="14"/>
        <v>0.05</v>
      </c>
      <c r="EO6" s="20" t="str">
        <f>IF(EO7="","",IF(EO7="-","【-】","【"&amp;SUBSTITUTE(TEXT(EO7,"#,##0.00"),"-","△")&amp;"】"))</f>
        <v>【0.03】</v>
      </c>
    </row>
    <row r="7" spans="1:148" s="22" customFormat="1" x14ac:dyDescent="0.15">
      <c r="A7" s="14"/>
      <c r="B7" s="23">
        <v>2021</v>
      </c>
      <c r="C7" s="23">
        <v>382159</v>
      </c>
      <c r="D7" s="23">
        <v>46</v>
      </c>
      <c r="E7" s="23">
        <v>17</v>
      </c>
      <c r="F7" s="23">
        <v>5</v>
      </c>
      <c r="G7" s="23">
        <v>0</v>
      </c>
      <c r="H7" s="23" t="s">
        <v>96</v>
      </c>
      <c r="I7" s="23" t="s">
        <v>97</v>
      </c>
      <c r="J7" s="23" t="s">
        <v>98</v>
      </c>
      <c r="K7" s="23" t="s">
        <v>99</v>
      </c>
      <c r="L7" s="23" t="s">
        <v>100</v>
      </c>
      <c r="M7" s="23" t="s">
        <v>101</v>
      </c>
      <c r="N7" s="24" t="s">
        <v>102</v>
      </c>
      <c r="O7" s="24">
        <v>60.22</v>
      </c>
      <c r="P7" s="24">
        <v>6.75</v>
      </c>
      <c r="Q7" s="24">
        <v>101.99</v>
      </c>
      <c r="R7" s="24">
        <v>3010</v>
      </c>
      <c r="S7" s="24">
        <v>33299</v>
      </c>
      <c r="T7" s="24">
        <v>211.3</v>
      </c>
      <c r="U7" s="24">
        <v>157.59</v>
      </c>
      <c r="V7" s="24">
        <v>2245</v>
      </c>
      <c r="W7" s="24">
        <v>1.19</v>
      </c>
      <c r="X7" s="24">
        <v>1886.55</v>
      </c>
      <c r="Y7" s="24" t="s">
        <v>102</v>
      </c>
      <c r="Z7" s="24" t="s">
        <v>102</v>
      </c>
      <c r="AA7" s="24" t="s">
        <v>102</v>
      </c>
      <c r="AB7" s="24">
        <v>98.22</v>
      </c>
      <c r="AC7" s="24">
        <v>109.56</v>
      </c>
      <c r="AD7" s="24" t="s">
        <v>102</v>
      </c>
      <c r="AE7" s="24" t="s">
        <v>102</v>
      </c>
      <c r="AF7" s="24" t="s">
        <v>102</v>
      </c>
      <c r="AG7" s="24">
        <v>106.37</v>
      </c>
      <c r="AH7" s="24">
        <v>106.07</v>
      </c>
      <c r="AI7" s="24">
        <v>104.16</v>
      </c>
      <c r="AJ7" s="24" t="s">
        <v>102</v>
      </c>
      <c r="AK7" s="24" t="s">
        <v>102</v>
      </c>
      <c r="AL7" s="24" t="s">
        <v>102</v>
      </c>
      <c r="AM7" s="24">
        <v>9.8699999999999992</v>
      </c>
      <c r="AN7" s="24">
        <v>0</v>
      </c>
      <c r="AO7" s="24" t="s">
        <v>102</v>
      </c>
      <c r="AP7" s="24" t="s">
        <v>102</v>
      </c>
      <c r="AQ7" s="24" t="s">
        <v>102</v>
      </c>
      <c r="AR7" s="24">
        <v>139.02000000000001</v>
      </c>
      <c r="AS7" s="24">
        <v>132.04</v>
      </c>
      <c r="AT7" s="24">
        <v>128.22999999999999</v>
      </c>
      <c r="AU7" s="24" t="s">
        <v>102</v>
      </c>
      <c r="AV7" s="24" t="s">
        <v>102</v>
      </c>
      <c r="AW7" s="24" t="s">
        <v>102</v>
      </c>
      <c r="AX7" s="24">
        <v>41.75</v>
      </c>
      <c r="AY7" s="24">
        <v>32.72</v>
      </c>
      <c r="AZ7" s="24" t="s">
        <v>102</v>
      </c>
      <c r="BA7" s="24" t="s">
        <v>102</v>
      </c>
      <c r="BB7" s="24" t="s">
        <v>102</v>
      </c>
      <c r="BC7" s="24">
        <v>29.13</v>
      </c>
      <c r="BD7" s="24">
        <v>35.69</v>
      </c>
      <c r="BE7" s="24">
        <v>34.770000000000003</v>
      </c>
      <c r="BF7" s="24" t="s">
        <v>102</v>
      </c>
      <c r="BG7" s="24" t="s">
        <v>102</v>
      </c>
      <c r="BH7" s="24" t="s">
        <v>102</v>
      </c>
      <c r="BI7" s="24">
        <v>993.7</v>
      </c>
      <c r="BJ7" s="24">
        <v>924.22</v>
      </c>
      <c r="BK7" s="24" t="s">
        <v>102</v>
      </c>
      <c r="BL7" s="24" t="s">
        <v>102</v>
      </c>
      <c r="BM7" s="24" t="s">
        <v>102</v>
      </c>
      <c r="BN7" s="24">
        <v>867.83</v>
      </c>
      <c r="BO7" s="24">
        <v>791.76</v>
      </c>
      <c r="BP7" s="24">
        <v>786.37</v>
      </c>
      <c r="BQ7" s="24" t="s">
        <v>102</v>
      </c>
      <c r="BR7" s="24" t="s">
        <v>102</v>
      </c>
      <c r="BS7" s="24" t="s">
        <v>102</v>
      </c>
      <c r="BT7" s="24">
        <v>67.83</v>
      </c>
      <c r="BU7" s="24">
        <v>81.38</v>
      </c>
      <c r="BV7" s="24" t="s">
        <v>102</v>
      </c>
      <c r="BW7" s="24" t="s">
        <v>102</v>
      </c>
      <c r="BX7" s="24" t="s">
        <v>102</v>
      </c>
      <c r="BY7" s="24">
        <v>57.08</v>
      </c>
      <c r="BZ7" s="24">
        <v>56.26</v>
      </c>
      <c r="CA7" s="24">
        <v>60.65</v>
      </c>
      <c r="CB7" s="24" t="s">
        <v>102</v>
      </c>
      <c r="CC7" s="24" t="s">
        <v>102</v>
      </c>
      <c r="CD7" s="24" t="s">
        <v>102</v>
      </c>
      <c r="CE7" s="24">
        <v>214.99</v>
      </c>
      <c r="CF7" s="24">
        <v>179.37</v>
      </c>
      <c r="CG7" s="24" t="s">
        <v>102</v>
      </c>
      <c r="CH7" s="24" t="s">
        <v>102</v>
      </c>
      <c r="CI7" s="24" t="s">
        <v>102</v>
      </c>
      <c r="CJ7" s="24">
        <v>274.99</v>
      </c>
      <c r="CK7" s="24">
        <v>282.08999999999997</v>
      </c>
      <c r="CL7" s="24">
        <v>256.97000000000003</v>
      </c>
      <c r="CM7" s="24" t="s">
        <v>102</v>
      </c>
      <c r="CN7" s="24" t="s">
        <v>102</v>
      </c>
      <c r="CO7" s="24" t="s">
        <v>102</v>
      </c>
      <c r="CP7" s="24">
        <v>50.32</v>
      </c>
      <c r="CQ7" s="24">
        <v>50.23</v>
      </c>
      <c r="CR7" s="24" t="s">
        <v>102</v>
      </c>
      <c r="CS7" s="24" t="s">
        <v>102</v>
      </c>
      <c r="CT7" s="24" t="s">
        <v>102</v>
      </c>
      <c r="CU7" s="24">
        <v>54.83</v>
      </c>
      <c r="CV7" s="24">
        <v>66.53</v>
      </c>
      <c r="CW7" s="24">
        <v>61.14</v>
      </c>
      <c r="CX7" s="24" t="s">
        <v>102</v>
      </c>
      <c r="CY7" s="24" t="s">
        <v>102</v>
      </c>
      <c r="CZ7" s="24" t="s">
        <v>102</v>
      </c>
      <c r="DA7" s="24">
        <v>96.04</v>
      </c>
      <c r="DB7" s="24">
        <v>96.35</v>
      </c>
      <c r="DC7" s="24" t="s">
        <v>102</v>
      </c>
      <c r="DD7" s="24" t="s">
        <v>102</v>
      </c>
      <c r="DE7" s="24" t="s">
        <v>102</v>
      </c>
      <c r="DF7" s="24">
        <v>84.7</v>
      </c>
      <c r="DG7" s="24">
        <v>84.67</v>
      </c>
      <c r="DH7" s="24">
        <v>86.91</v>
      </c>
      <c r="DI7" s="24" t="s">
        <v>102</v>
      </c>
      <c r="DJ7" s="24" t="s">
        <v>102</v>
      </c>
      <c r="DK7" s="24" t="s">
        <v>102</v>
      </c>
      <c r="DL7" s="24">
        <v>4.4400000000000004</v>
      </c>
      <c r="DM7" s="24">
        <v>8.69</v>
      </c>
      <c r="DN7" s="24" t="s">
        <v>102</v>
      </c>
      <c r="DO7" s="24" t="s">
        <v>102</v>
      </c>
      <c r="DP7" s="24" t="s">
        <v>102</v>
      </c>
      <c r="DQ7" s="24">
        <v>20.34</v>
      </c>
      <c r="DR7" s="24">
        <v>21.85</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0.4</v>
      </c>
      <c r="EI7" s="24">
        <v>0.09</v>
      </c>
      <c r="EJ7" s="24" t="s">
        <v>102</v>
      </c>
      <c r="EK7" s="24" t="s">
        <v>102</v>
      </c>
      <c r="EL7" s="24" t="s">
        <v>102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2023-02-17T02:49:11Z</cp:lastPrinted>
  <dcterms:created xsi:type="dcterms:W3CDTF">2022-12-01T01:37:19Z</dcterms:created>
  <dcterms:modified xsi:type="dcterms:W3CDTF">2023-02-17T02:49:17Z</dcterms:modified>
  <cp:category/>
</cp:coreProperties>
</file>