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20340" windowHeight="7650"/>
  </bookViews>
  <sheets>
    <sheet name="歳出" sheetId="1" r:id="rId1"/>
  </sheets>
  <definedNames>
    <definedName name="_xlnm.Print_Area" localSheetId="0">歳出!$A$1:$J$34</definedName>
  </definedNames>
  <calcPr calcId="145621"/>
</workbook>
</file>

<file path=xl/calcChain.xml><?xml version="1.0" encoding="utf-8"?>
<calcChain xmlns="http://schemas.openxmlformats.org/spreadsheetml/2006/main">
  <c r="H33" i="1" l="1"/>
  <c r="G33" i="1"/>
  <c r="E33" i="1"/>
  <c r="D33" i="1"/>
  <c r="F31" i="1"/>
  <c r="I30" i="1" s="1"/>
  <c r="F29" i="1"/>
  <c r="J29" i="1" s="1"/>
  <c r="J28" i="1"/>
  <c r="F27" i="1"/>
  <c r="I27" i="1" s="1"/>
  <c r="J26" i="1"/>
  <c r="F25" i="1"/>
  <c r="I25" i="1" s="1"/>
  <c r="J24" i="1"/>
  <c r="F23" i="1"/>
  <c r="J23" i="1" s="1"/>
  <c r="F21" i="1"/>
  <c r="J21" i="1" s="1"/>
  <c r="J20" i="1"/>
  <c r="F19" i="1"/>
  <c r="I19" i="1" s="1"/>
  <c r="J18" i="1"/>
  <c r="F17" i="1"/>
  <c r="J17" i="1" s="1"/>
  <c r="J16" i="1"/>
  <c r="F15" i="1"/>
  <c r="J15" i="1" s="1"/>
  <c r="F13" i="1"/>
  <c r="J13" i="1" s="1"/>
  <c r="J12" i="1"/>
  <c r="F11" i="1"/>
  <c r="I11" i="1" s="1"/>
  <c r="J10" i="1"/>
  <c r="F9" i="1"/>
  <c r="J9" i="1" s="1"/>
  <c r="J8" i="1"/>
  <c r="F7" i="1"/>
  <c r="J7" i="1" s="1"/>
  <c r="J11" i="1" l="1"/>
  <c r="I13" i="1"/>
  <c r="J19" i="1"/>
  <c r="J27" i="1"/>
  <c r="I29" i="1"/>
  <c r="I21" i="1"/>
  <c r="I10" i="1"/>
  <c r="I12" i="1"/>
  <c r="I18" i="1"/>
  <c r="I20" i="1"/>
  <c r="I26" i="1"/>
  <c r="I28" i="1"/>
  <c r="I7" i="1"/>
  <c r="I15" i="1"/>
  <c r="I23" i="1"/>
  <c r="I31" i="1"/>
  <c r="I6" i="1"/>
  <c r="I9" i="1"/>
  <c r="I14" i="1"/>
  <c r="I17" i="1"/>
  <c r="J31" i="1"/>
  <c r="J6" i="1"/>
  <c r="I8" i="1"/>
  <c r="J14" i="1"/>
  <c r="I16" i="1"/>
  <c r="J22" i="1"/>
  <c r="I24" i="1"/>
  <c r="J25" i="1"/>
  <c r="J30" i="1"/>
  <c r="F33" i="1"/>
  <c r="I22" i="1"/>
  <c r="J33" i="1" l="1"/>
  <c r="J32" i="1"/>
  <c r="I32" i="1"/>
  <c r="I33" i="1"/>
</calcChain>
</file>

<file path=xl/sharedStrings.xml><?xml version="1.0" encoding="utf-8"?>
<sst xmlns="http://schemas.openxmlformats.org/spreadsheetml/2006/main" count="36" uniqueCount="29">
  <si>
    <t>（歳　出）［目的別］</t>
    <rPh sb="1" eb="2">
      <t>トシ</t>
    </rPh>
    <rPh sb="3" eb="4">
      <t>デ</t>
    </rPh>
    <rPh sb="6" eb="8">
      <t>モクテキ</t>
    </rPh>
    <rPh sb="8" eb="9">
      <t>ベツ</t>
    </rPh>
    <phoneticPr fontId="4"/>
  </si>
  <si>
    <t>（単位：千円、％）</t>
    <rPh sb="1" eb="3">
      <t>タンイ</t>
    </rPh>
    <rPh sb="4" eb="6">
      <t>センエン</t>
    </rPh>
    <phoneticPr fontId="4"/>
  </si>
  <si>
    <t>款　　　　別</t>
    <rPh sb="0" eb="1">
      <t>カン</t>
    </rPh>
    <rPh sb="5" eb="6">
      <t>ベツ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</si>
  <si>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</si>
  <si>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平成30年度</t>
    <rPh sb="0" eb="2">
      <t>ヘイセイ</t>
    </rPh>
    <rPh sb="4" eb="6">
      <t>ネンド</t>
    </rPh>
    <phoneticPr fontId="4"/>
  </si>
  <si>
    <t>比　　　較</t>
    <rPh sb="0" eb="1">
      <t>ヒ</t>
    </rPh>
    <rPh sb="4" eb="5">
      <t>クラ</t>
    </rPh>
    <phoneticPr fontId="4"/>
  </si>
  <si>
    <t>既定予算額</t>
    <rPh sb="0" eb="2">
      <t>キテイ</t>
    </rPh>
    <rPh sb="2" eb="4">
      <t>ヨサン</t>
    </rPh>
    <rPh sb="4" eb="5">
      <t>ガク</t>
    </rPh>
    <phoneticPr fontId="4"/>
  </si>
  <si>
    <t>計（Ａ）</t>
    <rPh sb="0" eb="1">
      <t>ケイ</t>
    </rPh>
    <phoneticPr fontId="4"/>
  </si>
  <si>
    <t>市最終予算額(C)</t>
    <rPh sb="0" eb="1">
      <t>シ</t>
    </rPh>
    <rPh sb="1" eb="3">
      <t>サイシュウ</t>
    </rPh>
    <rPh sb="3" eb="5">
      <t>ヨサン</t>
    </rPh>
    <rPh sb="5" eb="6">
      <t>ガク</t>
    </rPh>
    <phoneticPr fontId="4"/>
  </si>
  <si>
    <t>(A)-(B)</t>
    <phoneticPr fontId="4"/>
  </si>
  <si>
    <t>(A)-(C)</t>
    <phoneticPr fontId="4"/>
  </si>
  <si>
    <t>議会費</t>
    <rPh sb="0" eb="2">
      <t>ギカイ</t>
    </rPh>
    <rPh sb="2" eb="3">
      <t>ヒ</t>
    </rPh>
    <phoneticPr fontId="4"/>
  </si>
  <si>
    <t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</si>
  <si>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</si>
  <si>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</si>
  <si>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</si>
  <si>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</si>
  <si>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</si>
  <si>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</si>
  <si>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</si>
  <si>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</si>
  <si>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</si>
  <si>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</si>
  <si>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2">
      <t>コウサイ</t>
    </rPh>
    <rPh sb="2" eb="3">
      <t>ヒ</t>
    </rPh>
    <phoneticPr fontId="4"/>
  </si>
  <si>
    <t>予備費</t>
    <rPh sb="0" eb="3">
      <t>ヨビヒ</t>
    </rPh>
    <phoneticPr fontId="4"/>
  </si>
  <si>
    <t>合　　計</t>
    <rPh sb="0" eb="1">
      <t>ゴウ</t>
    </rPh>
    <rPh sb="3" eb="4">
      <t>ケイ</t>
    </rPh>
    <phoneticPr fontId="4"/>
  </si>
  <si>
    <t>6月補正額</t>
    <rPh sb="1" eb="2">
      <t>ガツ</t>
    </rPh>
    <rPh sb="2" eb="4">
      <t>ホセイ</t>
    </rPh>
    <rPh sb="4" eb="5">
      <t>ガク</t>
    </rPh>
    <phoneticPr fontId="1"/>
  </si>
  <si>
    <t>6月累計額(B)</t>
    <rPh sb="1" eb="2">
      <t>ガツ</t>
    </rPh>
    <rPh sb="2" eb="4">
      <t>ルイケイ</t>
    </rPh>
    <rPh sb="4" eb="5">
      <t>ガク</t>
    </rPh>
    <phoneticPr fontId="1"/>
  </si>
  <si>
    <t>令和元年度　東温市一般会計　６月補正予算</t>
    <rPh sb="0" eb="2">
      <t>レイワ</t>
    </rPh>
    <rPh sb="2" eb="4">
      <t>ガンネン</t>
    </rPh>
    <rPh sb="4" eb="5">
      <t>ド</t>
    </rPh>
    <rPh sb="6" eb="9">
      <t>トウオンシ</t>
    </rPh>
    <rPh sb="9" eb="11">
      <t>イッパン</t>
    </rPh>
    <rPh sb="11" eb="13">
      <t>カイケイ</t>
    </rPh>
    <rPh sb="15" eb="16">
      <t>ガツ</t>
    </rPh>
    <rPh sb="16" eb="18">
      <t>ホセイ</t>
    </rPh>
    <rPh sb="18" eb="20">
      <t>ヨサン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</si>
</sst>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.0\);\(&quot;△ &quot;#,##0.0\)"/>
  </numFmts>
  <fonts count="6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10" xfId="0" applyNumberFormat="1" applyFont="1" applyBorder="1" applyAlignment="1">
      <alignment horizontal="distributed" vertical="center"/>
    </xf>
    <xf numFmtId="176" fontId="3" fillId="0" borderId="14" xfId="0" applyNumberFormat="1" applyFont="1" applyBorder="1" applyAlignment="1">
      <alignment horizontal="distributed" vertical="center" wrapText="1"/>
    </xf>
    <xf numFmtId="176" fontId="3" fillId="0" borderId="15" xfId="0" applyNumberFormat="1" applyFont="1" applyBorder="1" applyAlignment="1">
      <alignment horizontal="distributed" vertical="center" wrapText="1"/>
    </xf>
    <xf numFmtId="176" fontId="3" fillId="0" borderId="9" xfId="0" applyNumberFormat="1" applyFont="1" applyBorder="1" applyAlignment="1">
      <alignment horizontal="distributed" vertical="center" wrapText="1"/>
    </xf>
    <xf numFmtId="176" fontId="3" fillId="0" borderId="10" xfId="0" applyNumberFormat="1" applyFont="1" applyBorder="1" applyAlignment="1">
      <alignment horizontal="distributed" vertical="center" wrapText="1"/>
    </xf>
    <xf numFmtId="176" fontId="5" fillId="0" borderId="0" xfId="1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="80" zoomScaleNormal="80" zoomScaleSheetLayoutView="80" workbookViewId="0">
      <selection activeCell="B10" sqref="B10:C11"/>
    </sheetView>
  </sheetViews>
  <sheetFormatPr defaultRowHeight="20.100000000000001" customHeight="1" x14ac:dyDescent="0.15"/>
  <cols>
    <col min="1" max="1" width="4.625" style="3" customWidth="1"/>
    <col min="2" max="2" width="1.625" style="3" customWidth="1"/>
    <col min="3" max="3" width="30.625" style="3" customWidth="1"/>
    <col min="4" max="10" width="18.625" style="3" customWidth="1"/>
    <col min="11" max="11" width="15.375" style="3" bestFit="1" customWidth="1"/>
    <col min="12" max="16384" width="9" style="3"/>
  </cols>
  <sheetData>
    <row r="1" spans="1:10" s="18" customFormat="1" ht="30" customHeight="1" x14ac:dyDescent="0.15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8" customFormat="1" ht="30" customHeight="1" x14ac:dyDescent="0.15">
      <c r="A2" s="19"/>
      <c r="B2" s="19"/>
      <c r="C2" s="19"/>
      <c r="D2" s="19"/>
      <c r="E2" s="19"/>
      <c r="F2" s="19"/>
      <c r="G2" s="19"/>
    </row>
    <row r="3" spans="1:10" ht="25.5" customHeight="1" x14ac:dyDescent="0.15">
      <c r="A3" s="1" t="s">
        <v>0</v>
      </c>
      <c r="B3" s="1"/>
      <c r="C3" s="1"/>
      <c r="D3" s="1"/>
      <c r="E3" s="1"/>
      <c r="F3" s="1"/>
      <c r="G3" s="1"/>
      <c r="H3" s="1"/>
      <c r="I3" s="1"/>
      <c r="J3" s="2" t="s">
        <v>1</v>
      </c>
    </row>
    <row r="4" spans="1:10" ht="25.5" customHeight="1" x14ac:dyDescent="0.15">
      <c r="A4" s="20" t="s">
        <v>2</v>
      </c>
      <c r="B4" s="21"/>
      <c r="C4" s="22"/>
      <c r="D4" s="26" t="s">
        <v>3</v>
      </c>
      <c r="E4" s="27"/>
      <c r="F4" s="28"/>
      <c r="G4" s="26" t="s">
        <v>4</v>
      </c>
      <c r="H4" s="28"/>
      <c r="I4" s="21" t="s">
        <v>5</v>
      </c>
      <c r="J4" s="29"/>
    </row>
    <row r="5" spans="1:10" ht="25.5" customHeight="1" x14ac:dyDescent="0.15">
      <c r="A5" s="23"/>
      <c r="B5" s="24"/>
      <c r="C5" s="25"/>
      <c r="D5" s="4" t="s">
        <v>26</v>
      </c>
      <c r="E5" s="5" t="s">
        <v>6</v>
      </c>
      <c r="F5" s="4" t="s">
        <v>7</v>
      </c>
      <c r="G5" s="4" t="s">
        <v>27</v>
      </c>
      <c r="H5" s="6" t="s">
        <v>8</v>
      </c>
      <c r="I5" s="4" t="s">
        <v>9</v>
      </c>
      <c r="J5" s="7" t="s">
        <v>10</v>
      </c>
    </row>
    <row r="6" spans="1:10" ht="25.5" customHeight="1" x14ac:dyDescent="0.15">
      <c r="A6" s="30">
        <v>1</v>
      </c>
      <c r="B6" s="32" t="s">
        <v>11</v>
      </c>
      <c r="C6" s="33"/>
      <c r="D6" s="8"/>
      <c r="E6" s="8"/>
      <c r="F6" s="8"/>
      <c r="G6" s="8"/>
      <c r="H6" s="9"/>
      <c r="I6" s="10">
        <f>ROUND((F7/G7-1)*100,1)</f>
        <v>-4.5</v>
      </c>
      <c r="J6" s="11">
        <f>ROUND((F7/H7-1)*100,1)</f>
        <v>0.9</v>
      </c>
    </row>
    <row r="7" spans="1:10" ht="25.5" customHeight="1" x14ac:dyDescent="0.15">
      <c r="A7" s="31"/>
      <c r="B7" s="34"/>
      <c r="C7" s="35"/>
      <c r="D7" s="12" t="s">
        <v>12</v>
      </c>
      <c r="E7" s="12">
        <v>138795</v>
      </c>
      <c r="F7" s="12">
        <f>SUM(D7:E7)</f>
        <v>138795</v>
      </c>
      <c r="G7" s="12">
        <v>145364</v>
      </c>
      <c r="H7" s="12">
        <v>137567</v>
      </c>
      <c r="I7" s="12">
        <f>SUM(F7-G7)</f>
        <v>-6569</v>
      </c>
      <c r="J7" s="13">
        <f>SUM(F7-H7)</f>
        <v>1228</v>
      </c>
    </row>
    <row r="8" spans="1:10" ht="25.5" customHeight="1" x14ac:dyDescent="0.15">
      <c r="A8" s="30">
        <v>2</v>
      </c>
      <c r="B8" s="32" t="s">
        <v>13</v>
      </c>
      <c r="C8" s="33"/>
      <c r="D8" s="14"/>
      <c r="E8" s="14"/>
      <c r="F8" s="14"/>
      <c r="G8" s="14"/>
      <c r="H8" s="14"/>
      <c r="I8" s="10">
        <f>ROUND((F9/G9-1)*100,1)</f>
        <v>-6.6</v>
      </c>
      <c r="J8" s="11">
        <f>ROUND((F9/H9-1)*100,1)</f>
        <v>-25.7</v>
      </c>
    </row>
    <row r="9" spans="1:10" ht="25.5" customHeight="1" x14ac:dyDescent="0.15">
      <c r="A9" s="31"/>
      <c r="B9" s="34"/>
      <c r="C9" s="35"/>
      <c r="D9" s="12">
        <v>6023</v>
      </c>
      <c r="E9" s="12">
        <v>1382423</v>
      </c>
      <c r="F9" s="12">
        <f>SUM(D9:E9)</f>
        <v>1388446</v>
      </c>
      <c r="G9" s="12">
        <v>1486321</v>
      </c>
      <c r="H9" s="12">
        <v>1868713</v>
      </c>
      <c r="I9" s="12">
        <f>SUM(F9-G9)</f>
        <v>-97875</v>
      </c>
      <c r="J9" s="13">
        <f>SUM(F9-H9)</f>
        <v>-480267</v>
      </c>
    </row>
    <row r="10" spans="1:10" ht="25.5" customHeight="1" x14ac:dyDescent="0.15">
      <c r="A10" s="30">
        <v>3</v>
      </c>
      <c r="B10" s="32" t="s">
        <v>14</v>
      </c>
      <c r="C10" s="33"/>
      <c r="D10" s="14"/>
      <c r="E10" s="14"/>
      <c r="F10" s="14"/>
      <c r="G10" s="14"/>
      <c r="H10" s="14"/>
      <c r="I10" s="10">
        <f>ROUND((F11/G11-1)*100,1)</f>
        <v>3.8</v>
      </c>
      <c r="J10" s="11">
        <f>ROUND((F11/H11-1)*100,1)</f>
        <v>3.7</v>
      </c>
    </row>
    <row r="11" spans="1:10" ht="25.5" customHeight="1" x14ac:dyDescent="0.15">
      <c r="A11" s="31"/>
      <c r="B11" s="34"/>
      <c r="C11" s="35"/>
      <c r="D11" s="12">
        <v>7238</v>
      </c>
      <c r="E11" s="12">
        <v>5880210</v>
      </c>
      <c r="F11" s="12">
        <f>SUM(D11:E11)</f>
        <v>5887448</v>
      </c>
      <c r="G11" s="12">
        <v>5669445</v>
      </c>
      <c r="H11" s="12">
        <v>5679294</v>
      </c>
      <c r="I11" s="12">
        <f>SUM(F11-G11)</f>
        <v>218003</v>
      </c>
      <c r="J11" s="13">
        <f>SUM(F11-H11)</f>
        <v>208154</v>
      </c>
    </row>
    <row r="12" spans="1:10" ht="25.5" customHeight="1" x14ac:dyDescent="0.15">
      <c r="A12" s="30">
        <v>4</v>
      </c>
      <c r="B12" s="32" t="s">
        <v>15</v>
      </c>
      <c r="C12" s="33"/>
      <c r="D12" s="14"/>
      <c r="E12" s="14"/>
      <c r="F12" s="14"/>
      <c r="G12" s="14"/>
      <c r="H12" s="14"/>
      <c r="I12" s="10">
        <f>ROUND((F13/G13-1)*100,1)</f>
        <v>57.9</v>
      </c>
      <c r="J12" s="11">
        <f>ROUND((F13/H13-1)*100,1)</f>
        <v>27.2</v>
      </c>
    </row>
    <row r="13" spans="1:10" ht="25.5" customHeight="1" x14ac:dyDescent="0.15">
      <c r="A13" s="31"/>
      <c r="B13" s="34"/>
      <c r="C13" s="35"/>
      <c r="D13" s="12" t="s">
        <v>12</v>
      </c>
      <c r="E13" s="12">
        <v>2036075</v>
      </c>
      <c r="F13" s="12">
        <f>SUM(D13:E13)</f>
        <v>2036075</v>
      </c>
      <c r="G13" s="12">
        <v>1289599</v>
      </c>
      <c r="H13" s="12">
        <v>1601135</v>
      </c>
      <c r="I13" s="12">
        <f>SUM(F13-G13)</f>
        <v>746476</v>
      </c>
      <c r="J13" s="13">
        <f>SUM(F13-H13)</f>
        <v>434940</v>
      </c>
    </row>
    <row r="14" spans="1:10" ht="25.5" customHeight="1" x14ac:dyDescent="0.15">
      <c r="A14" s="30">
        <v>5</v>
      </c>
      <c r="B14" s="36" t="s">
        <v>16</v>
      </c>
      <c r="C14" s="37"/>
      <c r="D14" s="14"/>
      <c r="E14" s="14"/>
      <c r="F14" s="14"/>
      <c r="G14" s="14"/>
      <c r="H14" s="14"/>
      <c r="I14" s="10">
        <f>IF(G15=0,"     皆増",ROUND((F15/G15-1)*100,1))</f>
        <v>0</v>
      </c>
      <c r="J14" s="11">
        <f>ROUND((F15/H15-1)*100,1)</f>
        <v>0</v>
      </c>
    </row>
    <row r="15" spans="1:10" ht="25.5" customHeight="1" x14ac:dyDescent="0.15">
      <c r="A15" s="31"/>
      <c r="B15" s="38"/>
      <c r="C15" s="39"/>
      <c r="D15" s="12" t="s">
        <v>12</v>
      </c>
      <c r="E15" s="12">
        <v>23035</v>
      </c>
      <c r="F15" s="12">
        <f>SUM(D15:E15)</f>
        <v>23035</v>
      </c>
      <c r="G15" s="12">
        <v>23035</v>
      </c>
      <c r="H15" s="12">
        <v>23035</v>
      </c>
      <c r="I15" s="12">
        <f>SUM(F15-G15)</f>
        <v>0</v>
      </c>
      <c r="J15" s="13">
        <f>SUM(F15-H15)</f>
        <v>0</v>
      </c>
    </row>
    <row r="16" spans="1:10" ht="25.5" customHeight="1" x14ac:dyDescent="0.15">
      <c r="A16" s="30">
        <v>6</v>
      </c>
      <c r="B16" s="32" t="s">
        <v>17</v>
      </c>
      <c r="C16" s="33"/>
      <c r="D16" s="14"/>
      <c r="E16" s="14"/>
      <c r="F16" s="14"/>
      <c r="G16" s="14"/>
      <c r="H16" s="14"/>
      <c r="I16" s="10">
        <f>ROUND((F17/G17-1)*100,1)</f>
        <v>4</v>
      </c>
      <c r="J16" s="11">
        <f>ROUND((F17/H17-1)*100,1)</f>
        <v>6.9</v>
      </c>
    </row>
    <row r="17" spans="1:10" ht="25.5" customHeight="1" x14ac:dyDescent="0.15">
      <c r="A17" s="31"/>
      <c r="B17" s="34"/>
      <c r="C17" s="35"/>
      <c r="D17" s="12">
        <v>114152</v>
      </c>
      <c r="E17" s="12">
        <v>642127</v>
      </c>
      <c r="F17" s="12">
        <f>SUM(D17:E17)</f>
        <v>756279</v>
      </c>
      <c r="G17" s="12">
        <v>727237</v>
      </c>
      <c r="H17" s="12">
        <v>707568</v>
      </c>
      <c r="I17" s="12">
        <f>SUM(F17-G17)</f>
        <v>29042</v>
      </c>
      <c r="J17" s="13">
        <f>SUM(F17-H17)</f>
        <v>48711</v>
      </c>
    </row>
    <row r="18" spans="1:10" ht="25.5" customHeight="1" x14ac:dyDescent="0.15">
      <c r="A18" s="30">
        <v>7</v>
      </c>
      <c r="B18" s="36" t="s">
        <v>18</v>
      </c>
      <c r="C18" s="37"/>
      <c r="D18" s="14"/>
      <c r="E18" s="14"/>
      <c r="F18" s="14"/>
      <c r="G18" s="14"/>
      <c r="H18" s="14"/>
      <c r="I18" s="10">
        <f>ROUND((F19/G19-1)*100,1)</f>
        <v>-6.8</v>
      </c>
      <c r="J18" s="11">
        <f>ROUND((F19/H19-1)*100,1)</f>
        <v>-8.3000000000000007</v>
      </c>
    </row>
    <row r="19" spans="1:10" ht="25.5" customHeight="1" x14ac:dyDescent="0.15">
      <c r="A19" s="31"/>
      <c r="B19" s="38"/>
      <c r="C19" s="39"/>
      <c r="D19" s="12" t="s">
        <v>12</v>
      </c>
      <c r="E19" s="12">
        <v>185795</v>
      </c>
      <c r="F19" s="12">
        <f>SUM(D19:E19)</f>
        <v>185795</v>
      </c>
      <c r="G19" s="12">
        <v>199398</v>
      </c>
      <c r="H19" s="12">
        <v>202689</v>
      </c>
      <c r="I19" s="12">
        <f>SUM(F19-G19)</f>
        <v>-13603</v>
      </c>
      <c r="J19" s="13">
        <f>SUM(F19-H19)</f>
        <v>-16894</v>
      </c>
    </row>
    <row r="20" spans="1:10" ht="25.5" customHeight="1" x14ac:dyDescent="0.15">
      <c r="A20" s="30">
        <v>8</v>
      </c>
      <c r="B20" s="36" t="s">
        <v>19</v>
      </c>
      <c r="C20" s="37"/>
      <c r="D20" s="14"/>
      <c r="E20" s="14"/>
      <c r="F20" s="14"/>
      <c r="G20" s="14"/>
      <c r="H20" s="14"/>
      <c r="I20" s="10">
        <f>ROUND((F21/G21-1)*100,1)</f>
        <v>-12.9</v>
      </c>
      <c r="J20" s="11">
        <f>ROUND((F21/H21-1)*100,1)</f>
        <v>-1.6</v>
      </c>
    </row>
    <row r="21" spans="1:10" ht="25.5" customHeight="1" x14ac:dyDescent="0.15">
      <c r="A21" s="31"/>
      <c r="B21" s="38"/>
      <c r="C21" s="39"/>
      <c r="D21" s="12">
        <v>74600</v>
      </c>
      <c r="E21" s="12">
        <v>1139959</v>
      </c>
      <c r="F21" s="12">
        <f>SUM(D21:E21)</f>
        <v>1214559</v>
      </c>
      <c r="G21" s="12">
        <v>1394200</v>
      </c>
      <c r="H21" s="12">
        <v>1234157</v>
      </c>
      <c r="I21" s="12">
        <f>SUM(F21-G21)</f>
        <v>-179641</v>
      </c>
      <c r="J21" s="13">
        <f>SUM(F21-H21)</f>
        <v>-19598</v>
      </c>
    </row>
    <row r="22" spans="1:10" ht="25.5" customHeight="1" x14ac:dyDescent="0.15">
      <c r="A22" s="30">
        <v>9</v>
      </c>
      <c r="B22" s="36" t="s">
        <v>20</v>
      </c>
      <c r="C22" s="37"/>
      <c r="D22" s="14"/>
      <c r="E22" s="14"/>
      <c r="F22" s="14"/>
      <c r="G22" s="14"/>
      <c r="H22" s="14"/>
      <c r="I22" s="10">
        <f>ROUND((F23/G23-1)*100,1)</f>
        <v>3.3</v>
      </c>
      <c r="J22" s="11">
        <f>ROUND((F23/H23-1)*100,1)</f>
        <v>4.2</v>
      </c>
    </row>
    <row r="23" spans="1:10" ht="25.5" customHeight="1" x14ac:dyDescent="0.15">
      <c r="A23" s="31"/>
      <c r="B23" s="38"/>
      <c r="C23" s="39"/>
      <c r="D23" s="12">
        <v>300</v>
      </c>
      <c r="E23" s="12">
        <v>598975</v>
      </c>
      <c r="F23" s="12">
        <f>SUM(D23:E23)</f>
        <v>599275</v>
      </c>
      <c r="G23" s="12">
        <v>579892</v>
      </c>
      <c r="H23" s="12">
        <v>575112</v>
      </c>
      <c r="I23" s="12">
        <f>SUM(F23-G23)</f>
        <v>19383</v>
      </c>
      <c r="J23" s="13">
        <f>SUM(F23-H23)</f>
        <v>24163</v>
      </c>
    </row>
    <row r="24" spans="1:10" ht="25.5" customHeight="1" x14ac:dyDescent="0.15">
      <c r="A24" s="30">
        <v>10</v>
      </c>
      <c r="B24" s="32" t="s">
        <v>21</v>
      </c>
      <c r="C24" s="33"/>
      <c r="D24" s="14"/>
      <c r="E24" s="14"/>
      <c r="F24" s="14"/>
      <c r="G24" s="14"/>
      <c r="H24" s="14"/>
      <c r="I24" s="10">
        <f>ROUND((F25/G25-1)*100,1)</f>
        <v>-2.2000000000000002</v>
      </c>
      <c r="J24" s="11">
        <f>ROUND((F25/H25-1)*100,1)</f>
        <v>-25.6</v>
      </c>
    </row>
    <row r="25" spans="1:10" ht="25.5" customHeight="1" x14ac:dyDescent="0.15">
      <c r="A25" s="31"/>
      <c r="B25" s="34"/>
      <c r="C25" s="35"/>
      <c r="D25" s="12" t="s">
        <v>12</v>
      </c>
      <c r="E25" s="12">
        <v>1750886</v>
      </c>
      <c r="F25" s="12">
        <f>SUM(D25:E25)</f>
        <v>1750886</v>
      </c>
      <c r="G25" s="12">
        <v>1790407</v>
      </c>
      <c r="H25" s="12">
        <v>2353859</v>
      </c>
      <c r="I25" s="12">
        <f>SUM(F25-G25)</f>
        <v>-39521</v>
      </c>
      <c r="J25" s="13">
        <f>SUM(F25-H25)</f>
        <v>-602973</v>
      </c>
    </row>
    <row r="26" spans="1:10" ht="25.5" customHeight="1" x14ac:dyDescent="0.15">
      <c r="A26" s="30">
        <v>11</v>
      </c>
      <c r="B26" s="32" t="s">
        <v>22</v>
      </c>
      <c r="C26" s="33"/>
      <c r="D26" s="14"/>
      <c r="E26" s="14"/>
      <c r="F26" s="14"/>
      <c r="G26" s="14"/>
      <c r="H26" s="14"/>
      <c r="I26" s="10">
        <f>ROUND((F27/G27-1)*100,1)</f>
        <v>100</v>
      </c>
      <c r="J26" s="11">
        <f>ROUND((F27/H27-1)*100,1)</f>
        <v>-96.1</v>
      </c>
    </row>
    <row r="27" spans="1:10" ht="25.5" customHeight="1" x14ac:dyDescent="0.15">
      <c r="A27" s="31"/>
      <c r="B27" s="34"/>
      <c r="C27" s="35"/>
      <c r="D27" s="12" t="s">
        <v>12</v>
      </c>
      <c r="E27" s="12">
        <v>12000</v>
      </c>
      <c r="F27" s="12">
        <f>SUM(D27:E27)</f>
        <v>12000</v>
      </c>
      <c r="G27" s="12">
        <v>6000</v>
      </c>
      <c r="H27" s="12">
        <v>304026</v>
      </c>
      <c r="I27" s="12">
        <f>SUM(F27-G27)</f>
        <v>6000</v>
      </c>
      <c r="J27" s="13">
        <f>SUM(F27-H27)</f>
        <v>-292026</v>
      </c>
    </row>
    <row r="28" spans="1:10" ht="25.5" customHeight="1" x14ac:dyDescent="0.15">
      <c r="A28" s="30">
        <v>12</v>
      </c>
      <c r="B28" s="36" t="s">
        <v>23</v>
      </c>
      <c r="C28" s="37"/>
      <c r="D28" s="14"/>
      <c r="E28" s="14"/>
      <c r="F28" s="14"/>
      <c r="G28" s="14"/>
      <c r="H28" s="14"/>
      <c r="I28" s="10">
        <f>ROUND((F29/G29-1)*100,1)</f>
        <v>-4</v>
      </c>
      <c r="J28" s="11">
        <f>ROUND((F29/H29-1)*100,1)</f>
        <v>-3.6</v>
      </c>
    </row>
    <row r="29" spans="1:10" ht="25.5" customHeight="1" x14ac:dyDescent="0.15">
      <c r="A29" s="31"/>
      <c r="B29" s="38"/>
      <c r="C29" s="39"/>
      <c r="D29" s="12" t="s">
        <v>12</v>
      </c>
      <c r="E29" s="12">
        <v>1586720</v>
      </c>
      <c r="F29" s="12">
        <f>SUM(D29:E29)</f>
        <v>1586720</v>
      </c>
      <c r="G29" s="12">
        <v>1653465</v>
      </c>
      <c r="H29" s="12">
        <v>1645403</v>
      </c>
      <c r="I29" s="12">
        <f>SUM(F29-G29)</f>
        <v>-66745</v>
      </c>
      <c r="J29" s="13">
        <f>SUM(F29-H29)</f>
        <v>-58683</v>
      </c>
    </row>
    <row r="30" spans="1:10" ht="25.5" customHeight="1" x14ac:dyDescent="0.15">
      <c r="A30" s="30">
        <v>13</v>
      </c>
      <c r="B30" s="32" t="s">
        <v>24</v>
      </c>
      <c r="C30" s="33"/>
      <c r="D30" s="14"/>
      <c r="E30" s="14"/>
      <c r="F30" s="14"/>
      <c r="G30" s="14"/>
      <c r="H30" s="14"/>
      <c r="I30" s="10">
        <f>ROUND((F31/G31-1)*100,1)</f>
        <v>0</v>
      </c>
      <c r="J30" s="11">
        <f>ROUND((F31/H31-1)*100,1)</f>
        <v>24.9</v>
      </c>
    </row>
    <row r="31" spans="1:10" ht="25.5" customHeight="1" x14ac:dyDescent="0.15">
      <c r="A31" s="31"/>
      <c r="B31" s="34"/>
      <c r="C31" s="35"/>
      <c r="D31" s="12" t="s">
        <v>12</v>
      </c>
      <c r="E31" s="12">
        <v>20000</v>
      </c>
      <c r="F31" s="12">
        <f>SUM(D31:E31)</f>
        <v>20000</v>
      </c>
      <c r="G31" s="12">
        <v>20000</v>
      </c>
      <c r="H31" s="12">
        <v>16014</v>
      </c>
      <c r="I31" s="12">
        <f>SUM(F31-G31)</f>
        <v>0</v>
      </c>
      <c r="J31" s="13">
        <f>SUM(F31-H31)</f>
        <v>3986</v>
      </c>
    </row>
    <row r="32" spans="1:10" ht="25.5" customHeight="1" x14ac:dyDescent="0.15">
      <c r="A32" s="41" t="s">
        <v>25</v>
      </c>
      <c r="B32" s="42"/>
      <c r="C32" s="43"/>
      <c r="D32" s="15"/>
      <c r="E32" s="15"/>
      <c r="F32" s="15"/>
      <c r="G32" s="15"/>
      <c r="H32" s="15"/>
      <c r="I32" s="10">
        <f>ROUND((F33/G33-1)*100,1)</f>
        <v>4.0999999999999996</v>
      </c>
      <c r="J32" s="11">
        <f>ROUND((F33/H33-1)*100,1)</f>
        <v>-4.5999999999999996</v>
      </c>
    </row>
    <row r="33" spans="1:10" ht="25.5" customHeight="1" x14ac:dyDescent="0.15">
      <c r="A33" s="44"/>
      <c r="B33" s="45"/>
      <c r="C33" s="46"/>
      <c r="D33" s="16">
        <f>SUM(D7,D9,D11,D13,D15,D17,D19,D21,D23,D25,D27,D29,D31)</f>
        <v>202313</v>
      </c>
      <c r="E33" s="16">
        <f t="shared" ref="E33:J33" si="0">SUM(E7,E9,E11,E13,E15,E17,E19,E21,E23,E25,E27,E29,E31)</f>
        <v>15397000</v>
      </c>
      <c r="F33" s="16">
        <f t="shared" si="0"/>
        <v>15599313</v>
      </c>
      <c r="G33" s="16">
        <f t="shared" si="0"/>
        <v>14984363</v>
      </c>
      <c r="H33" s="16">
        <f t="shared" si="0"/>
        <v>16348572</v>
      </c>
      <c r="I33" s="16">
        <f t="shared" si="0"/>
        <v>614950</v>
      </c>
      <c r="J33" s="17">
        <f t="shared" si="0"/>
        <v>-749259</v>
      </c>
    </row>
    <row r="34" spans="1:10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32">
    <mergeCell ref="A1:J1"/>
    <mergeCell ref="A32:C33"/>
    <mergeCell ref="A26:A27"/>
    <mergeCell ref="B26:C27"/>
    <mergeCell ref="A28:A29"/>
    <mergeCell ref="B28:C29"/>
    <mergeCell ref="A30:A31"/>
    <mergeCell ref="B30:C31"/>
    <mergeCell ref="A20:A21"/>
    <mergeCell ref="B20:C21"/>
    <mergeCell ref="A22:A23"/>
    <mergeCell ref="B22:C23"/>
    <mergeCell ref="A24:A25"/>
    <mergeCell ref="B24:C25"/>
    <mergeCell ref="A14:A15"/>
    <mergeCell ref="B14:C15"/>
    <mergeCell ref="A16:A17"/>
    <mergeCell ref="B16:C17"/>
    <mergeCell ref="A18:A19"/>
    <mergeCell ref="B18:C19"/>
    <mergeCell ref="A8:A9"/>
    <mergeCell ref="B8:C9"/>
    <mergeCell ref="A10:A11"/>
    <mergeCell ref="B10:C11"/>
    <mergeCell ref="A12:A13"/>
    <mergeCell ref="B12:C13"/>
    <mergeCell ref="A4:C5"/>
    <mergeCell ref="D4:F4"/>
    <mergeCell ref="G4:H4"/>
    <mergeCell ref="I4:J4"/>
    <mergeCell ref="A6:A7"/>
    <mergeCell ref="B6:C7"/>
  </mergeCells>
  <phoneticPr fontId="4"/>
  <pageMargins left="0.70866141732283472" right="0.39370078740157483" top="0.78740157480314965" bottom="0.59055118110236227" header="0.51181102362204722" footer="0.51181102362204722"/>
  <pageSetup paperSize="9" scale="55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</vt:lpstr>
      <vt:lpstr>歳出!Print_Area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2019-07-16T04:32:51Z</dcterms:created>
  <dcterms:modified xsi:type="dcterms:W3CDTF">2019-07-27T01:42:07Z</dcterms:modified>
</cp:coreProperties>
</file>