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oonfile03\産業建設部\上下水道課\◆水道事業◆\01東温市用\01　庶務係\庶務係（JN60012）\02 決算\01 決算（水道事業会計）\R4年度　水道事業会計決算\R4経営比較分析表\県からのメール\"/>
    </mc:Choice>
  </mc:AlternateContent>
  <xr:revisionPtr revIDLastSave="0" documentId="13_ncr:1_{6C5CECAF-4C68-48BA-AD7B-0DA19ED016CC}" xr6:coauthVersionLast="47" xr6:coauthVersionMax="47" xr10:uidLastSave="{00000000-0000-0000-0000-000000000000}"/>
  <workbookProtection workbookAlgorithmName="SHA-512" workbookHashValue="waWe2RHNRqJ5N4iodksjZCKJ98J/YbJYPbX4iPCsgsETtkp8m1HqkWBSGoeb59zOBVcRPCI5Yvvcnj6Y8SnATw==" workbookSaltValue="fObOHSGhGdJFIc94av/VmA==" workbookSpinCount="100000" lockStructure="1"/>
  <bookViews>
    <workbookView xWindow="-120" yWindow="-163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W10" i="4" s="1"/>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G85" i="4"/>
  <c r="F85" i="4"/>
  <c r="AL10" i="4"/>
  <c r="I10" i="4"/>
  <c r="B10" i="4"/>
  <c r="BB8" i="4"/>
  <c r="AD8" i="4"/>
  <c r="W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<sst xmlns="http://schemas.openxmlformats.org/spreadsheetml/2006/main" count="228" uniqueCount="113">
  <si>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</si>
  <si>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</si>
  <si>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</si>
  <si>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</si>
  <si>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</si>
  <si>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</si>
  <si>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</si>
  <si>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</si>
  <si>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</si>
  <si>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</si>
  <si>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</si>
  <si>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</si>
  <si>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</si>
  <si>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</si>
  <si>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</si>
  <si>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</si>
  <si>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</si>
  <si>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</si>
  <si>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</si>
  <si>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</si>
  <si>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</si>
  <si>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</si>
  <si>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</si>
  <si>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</si>
  <si>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</si>
  <si>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</si>
  <si>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</si>
  <si>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</si>
  <si>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</si>
  <si>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</si>
  <si>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</si>
  <si>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</si>
  <si>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</si>
  <si>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</si>
  <si>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</si>
  <si>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</si>
  <si>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</si>
  <si>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</si>
  <si>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</si>
  <si>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</si>
  <si>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</si>
  <si>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</si>
  <si>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</si>
  <si>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</si>
  <si>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</si>
  <si>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</si>
  <si>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</si>
  <si>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</si>
  <si>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</si>
  <si>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</si>
  <si>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</si>
  <si>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</si>
  <si>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</si>
  <si>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</si>
  <si>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</si>
  <si>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</si>
  <si>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</si>
  <si>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</si>
  <si>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</si>
  <si>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</si>
  <si>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</si>
  <si>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</si>
  <si>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</si>
  <si>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</si>
  <si>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</si>
  <si>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</si>
  <si>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</si>
  <si>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</si>
  <si>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</si>
  <si>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</si>
  <si>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</si>
  <si>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</si>
  <si>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</si>
  <si>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</si>
  <si>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</si>
  <si>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</si>
  <si>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</si>
  <si>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</si>
  <si>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</si>
  <si>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</si>
  <si>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</si>
  <si>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</si>
  <si>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</si>
  <si>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</si>
  <si>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</si>
  <si>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</si>
  <si>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</si>
  <si>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</si>
  <si>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</si>
  <si>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</si>
  <si>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</si>
  <si>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</si>
  <si>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</si>
  <si>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東温市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</si>
  <si>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</si>
  <si>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</si>
  <si>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</si>
  <si>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</si>
  <si>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</si>
  <si>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</si>
  <si>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</si>
  <si>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</si>
  <si>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</si>
  <si>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</si>
  <si>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</si>
  <si>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</si>
  <si>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</si>
  <si>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</si>
  <si>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</si>
  <si>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</si>
  <si>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t>
    </r>
    <r>
      <rPr>
        <sz val="11"/>
        <rFont val="ＭＳ ゴシック"/>
        <family val="3"/>
        <charset val="128"/>
      </rPr>
      <t>本市の水道事業における給水人口は、令和4年度末で32,278人である。</t>
    </r>
    <r>
      <rPr>
        <sz val="11"/>
        <color rgb="FFFF0000"/>
        <rFont val="ＭＳ ゴシック"/>
        <family val="3"/>
        <charset val="128"/>
      </rPr>
      <t xml:space="preserve">
　</t>
    </r>
    <r>
      <rPr>
        <sz val="11"/>
        <rFont val="ＭＳ ゴシック"/>
        <family val="3"/>
        <charset val="128"/>
      </rPr>
      <t>本市の水道事業は、平成11年度から平成29年度の19年間で老朽化対策や安定的な財政基盤の構築、安全性の向上に根ざした膜ろ過設備の導入や耐震性の向上等を目的として、統合簡易水道事業を190億円の集中投資により実施した。所期の目的を達成した反面、多額の集中投資により令和4年度決算の企業債未償還残高は約78億円となり、収益的収支は毎年赤字となっている。</t>
    </r>
    <r>
      <rPr>
        <sz val="11"/>
        <color rgb="FFFF0000"/>
        <rFont val="ＭＳ ゴシック"/>
        <family val="3"/>
        <charset val="128"/>
      </rPr>
      <t xml:space="preserve">
　</t>
    </r>
    <r>
      <rPr>
        <sz val="11"/>
        <rFont val="ＭＳ ゴシック"/>
        <family val="3"/>
        <charset val="128"/>
      </rPr>
      <t>その結果は、経営の健全性を示す➀～➅の指標に表れており、➀経常収支比率や➄料金回収率、➅給水原価は類似団体と比べ健全とは言えない値となっている。令和元年度に約5％の料金改定を実施したものの、現時点で顕著な改善傾向は見られていない。効率性を示す➆施設利用率は類似団体に比べ低いものの、⑧有収率については施設の健全性から良好な値となっている。③流動比率は類似団体に比べ上回っており支払能力は保たれている。④企業債残高対給水収益比率が類似団体に比べて大幅に高くなっている要因は、平成11年度から平成29年度に集中投資したためである。</t>
    </r>
    <rPh sb="6" eb="8">
      <t>ジギョウ</t>
    </rPh>
    <rPh sb="12" eb="14">
      <t>キュウスイ</t>
    </rPh>
    <rPh sb="14" eb="16">
      <t>ジンコウ</t>
    </rPh>
    <rPh sb="43" eb="45">
      <t>ジギョウ</t>
    </rPh>
    <rPh sb="47" eb="49">
      <t>ヘイセイ</t>
    </rPh>
    <rPh sb="51" eb="53">
      <t>ネンド</t>
    </rPh>
    <rPh sb="55" eb="57">
      <t>ヘイセイ</t>
    </rPh>
    <rPh sb="59" eb="61">
      <t>ネンド</t>
    </rPh>
    <rPh sb="64" eb="65">
      <t>ネン</t>
    </rPh>
    <rPh sb="65" eb="66">
      <t>カン</t>
    </rPh>
    <rPh sb="274" eb="275">
      <t>イ</t>
    </rPh>
    <phoneticPr fontId="4"/>
  </si>
  <si>
    <t>　平成11年度から平成29年度の集中投資により、比較的新しい施設が多く存在しており、このことは、➀有形固定資産減価償却率や、➁管路経年化率の動向に表れており、類似団体と比べても新しい施設を保有していることが分かる。➂管路更新率については、東温市水道事業ビジョンに係るアセットマネジメントに基づき、令和5年度より計画的に更新を行う。</t>
    <rPh sb="119" eb="122">
      <t>トウオンシ</t>
    </rPh>
    <rPh sb="122" eb="126">
      <t>スイドウジギョウ</t>
    </rPh>
    <rPh sb="131" eb="132">
      <t>カカ</t>
    </rPh>
    <rPh sb="144" eb="145">
      <t>モト</t>
    </rPh>
    <rPh sb="148" eb="150">
      <t>レイワ</t>
    </rPh>
    <rPh sb="151" eb="153">
      <t>ネンド</t>
    </rPh>
    <rPh sb="155" eb="158">
      <t>ケイカクテキ</t>
    </rPh>
    <rPh sb="159" eb="161">
      <t>コウシン</t>
    </rPh>
    <rPh sb="162" eb="163">
      <t>オコナ</t>
    </rPh>
    <phoneticPr fontId="4"/>
  </si>
  <si>
    <r>
      <t>　</t>
    </r>
    <r>
      <rPr>
        <sz val="11"/>
        <rFont val="ＭＳ ゴシック"/>
        <family val="3"/>
        <charset val="128"/>
      </rPr>
      <t>平成21年度に策定した東温市水道ビジョンに沿って実施した統合簡易水道事業の成果として、より安全で安定的な供給を実現しているが、減価償却費や企業債償還金等により、短期的な経営改善は困難と言える。そのため、水道料金の適正化の検討を通じて健全経営を行う必要があり、令和元年度に約5％の料金改定を実施した。また、令和2年度に策定した経営戦略に基づいて、4年ごとに見直しを行っていく予定である。</t>
    </r>
    <r>
      <rPr>
        <sz val="11"/>
        <color rgb="FFFF0000"/>
        <rFont val="ＭＳ ゴシック"/>
        <family val="3"/>
        <charset val="128"/>
      </rPr>
      <t xml:space="preserve">
　</t>
    </r>
    <r>
      <rPr>
        <sz val="11"/>
        <rFont val="ＭＳ ゴシック"/>
        <family val="3"/>
        <charset val="128"/>
      </rPr>
      <t xml:space="preserve">また、老朽化が懸念される施設の改築更新については、平成30年度から令和元年度に策定した耐震化計画及びアセットマネジメントに基づいた東温市水道事業ビジョンを令和2年度に策定した。これに基づいて施設の適正管理に努め長寿命化を図り、計画的な整備に取り組む。 </t>
    </r>
    <rPh sb="102" eb="103">
      <t>スイ</t>
    </rPh>
    <rPh sb="159" eb="161">
      <t>サクテイ</t>
    </rPh>
    <rPh sb="168" eb="169">
      <t>モト</t>
    </rPh>
    <rPh sb="182" eb="183">
      <t>オコナ</t>
    </rPh>
    <rPh sb="207" eb="209">
      <t>シセツ</t>
    </rPh>
    <rPh sb="220" eb="222">
      <t>ヘイセイ</t>
    </rPh>
    <rPh sb="224" eb="225">
      <t>ネン</t>
    </rPh>
    <rPh sb="225" eb="226">
      <t>ド</t>
    </rPh>
    <rPh sb="228" eb="230">
      <t>レイワ</t>
    </rPh>
    <rPh sb="230" eb="232">
      <t>ガンネン</t>
    </rPh>
    <rPh sb="232" eb="233">
      <t>ド</t>
    </rPh>
    <rPh sb="234" eb="236">
      <t>サクテイ</t>
    </rPh>
    <rPh sb="238" eb="241">
      <t>タイシンカ</t>
    </rPh>
    <rPh sb="241" eb="243">
      <t>ケイカク</t>
    </rPh>
    <rPh sb="243" eb="244">
      <t>オヨ</t>
    </rPh>
    <rPh sb="256" eb="257">
      <t>モト</t>
    </rPh>
    <rPh sb="260" eb="263">
      <t>トウオンシ</t>
    </rPh>
    <rPh sb="263" eb="265">
      <t>スイドウ</t>
    </rPh>
    <rPh sb="265" eb="267">
      <t>ジギョウ</t>
    </rPh>
    <rPh sb="278" eb="280">
      <t>サクテイ</t>
    </rPh>
    <rPh sb="286" eb="287">
      <t>モト</t>
    </rPh>
    <rPh sb="290" eb="292">
      <t>シセツ</t>
    </rPh>
    <rPh sb="293" eb="295">
      <t>テキセイ</t>
    </rPh>
    <rPh sb="295" eb="297">
      <t>カンリ</t>
    </rPh>
    <rPh sb="298" eb="299">
      <t>ツト</t>
    </rPh>
    <rPh sb="300" eb="304">
      <t>チョウジュミョウカ</t>
    </rPh>
    <rPh sb="305" eb="30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</si>
</sst>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9F-40D3-9EA6-A934426EE25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569F-40D3-9EA6-A934426EE25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51.45</c:v>
                </c:pt>
                <c:pt idx="1">
                  <c:v>51.04</c:v>
                </c:pt>
                <c:pt idx="2">
                  <c:v>53.24</c:v>
                </c:pt>
                <c:pt idx="3">
                  <c:v>54.18</c:v>
                </c:pt>
                <c:pt idx="4">
                  <c:v>54.04</c:v>
                </c:pt>
              </c:numCache>
            </c:numRef>
          </c:val>
          <c:extLst>
            <c:ext xmlns:c16="http://schemas.microsoft.com/office/drawing/2014/chart" uri="{C3380CC4-5D6E-409C-BE32-E72D297353CC}">
              <c16:uniqueId val="{00000000-FAE0-4853-8F35-9BA91086ECD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FAE0-4853-8F35-9BA91086ECD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89.03</c:v>
                </c:pt>
                <c:pt idx="1">
                  <c:v>88.17</c:v>
                </c:pt>
                <c:pt idx="2">
                  <c:v>86</c:v>
                </c:pt>
                <c:pt idx="3">
                  <c:v>84.17</c:v>
                </c:pt>
                <c:pt idx="4">
                  <c:v>84.21</c:v>
                </c:pt>
              </c:numCache>
            </c:numRef>
          </c:val>
          <c:extLst>
            <c:ext xmlns:c16="http://schemas.microsoft.com/office/drawing/2014/chart" uri="{C3380CC4-5D6E-409C-BE32-E72D297353CC}">
              <c16:uniqueId val="{00000000-DF0D-4948-A6B6-BE24A8F6D6A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DF0D-4948-A6B6-BE24A8F6D6A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81.39</c:v>
                </c:pt>
                <c:pt idx="1">
                  <c:v>86.81</c:v>
                </c:pt>
                <c:pt idx="2">
                  <c:v>88.78</c:v>
                </c:pt>
                <c:pt idx="3">
                  <c:v>87.04</c:v>
                </c:pt>
                <c:pt idx="4">
                  <c:v>89.89</c:v>
                </c:pt>
              </c:numCache>
            </c:numRef>
          </c:val>
          <c:extLst>
            <c:ext xmlns:c16="http://schemas.microsoft.com/office/drawing/2014/chart" uri="{C3380CC4-5D6E-409C-BE32-E72D297353CC}">
              <c16:uniqueId val="{00000000-18AB-43FC-8D76-B5FCF38D687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18AB-43FC-8D76-B5FCF38D687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33.22</c:v>
                </c:pt>
                <c:pt idx="1">
                  <c:v>35.61</c:v>
                </c:pt>
                <c:pt idx="2">
                  <c:v>37.86</c:v>
                </c:pt>
                <c:pt idx="3">
                  <c:v>39.950000000000003</c:v>
                </c:pt>
                <c:pt idx="4">
                  <c:v>42.08</c:v>
                </c:pt>
              </c:numCache>
            </c:numRef>
          </c:val>
          <c:extLst>
            <c:ext xmlns:c16="http://schemas.microsoft.com/office/drawing/2014/chart" uri="{C3380CC4-5D6E-409C-BE32-E72D297353CC}">
              <c16:uniqueId val="{00000000-83EE-4AAF-A53D-17C26B39333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83EE-4AAF-A53D-17C26B39333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1.01</c:v>
                </c:pt>
                <c:pt idx="1">
                  <c:v>2.57</c:v>
                </c:pt>
                <c:pt idx="2">
                  <c:v>2.69</c:v>
                </c:pt>
                <c:pt idx="3">
                  <c:v>3.07</c:v>
                </c:pt>
                <c:pt idx="4">
                  <c:v>3.68</c:v>
                </c:pt>
              </c:numCache>
            </c:numRef>
          </c:val>
          <c:extLst>
            <c:ext xmlns:c16="http://schemas.microsoft.com/office/drawing/2014/chart" uri="{C3380CC4-5D6E-409C-BE32-E72D297353CC}">
              <c16:uniqueId val="{00000000-5B72-4C5D-9F7E-A403540A8E2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5B72-4C5D-9F7E-A403540A8E2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194.02</c:v>
                </c:pt>
                <c:pt idx="1">
                  <c:v>211.49</c:v>
                </c:pt>
                <c:pt idx="2">
                  <c:v>227.41</c:v>
                </c:pt>
                <c:pt idx="3">
                  <c:v>249.58</c:v>
                </c:pt>
                <c:pt idx="4">
                  <c:v>274.88</c:v>
                </c:pt>
              </c:numCache>
            </c:numRef>
          </c:val>
          <c:extLst>
            <c:ext xmlns:c16="http://schemas.microsoft.com/office/drawing/2014/chart" uri="{C3380CC4-5D6E-409C-BE32-E72D297353CC}">
              <c16:uniqueId val="{00000000-3728-4849-A8FF-55328198798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3728-4849-A8FF-55328198798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397.45</c:v>
                </c:pt>
                <c:pt idx="1">
                  <c:v>409.63</c:v>
                </c:pt>
                <c:pt idx="2">
                  <c:v>403.2</c:v>
                </c:pt>
                <c:pt idx="3">
                  <c:v>398.73</c:v>
                </c:pt>
                <c:pt idx="4">
                  <c:v>363.6</c:v>
                </c:pt>
              </c:numCache>
            </c:numRef>
          </c:val>
          <c:extLst>
            <c:ext xmlns:c16="http://schemas.microsoft.com/office/drawing/2014/chart" uri="{C3380CC4-5D6E-409C-BE32-E72D297353CC}">
              <c16:uniqueId val="{00000000-0236-4145-8055-9F715F27408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0236-4145-8055-9F715F27408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1875.22</c:v>
                </c:pt>
                <c:pt idx="1">
                  <c:v>1741.17</c:v>
                </c:pt>
                <c:pt idx="2">
                  <c:v>1634.89</c:v>
                </c:pt>
                <c:pt idx="3">
                  <c:v>1550.35</c:v>
                </c:pt>
                <c:pt idx="4">
                  <c:v>1458.67</c:v>
                </c:pt>
              </c:numCache>
            </c:numRef>
          </c:val>
          <c:extLst>
            <c:ext xmlns:c16="http://schemas.microsoft.com/office/drawing/2014/chart" uri="{C3380CC4-5D6E-409C-BE32-E72D297353CC}">
              <c16:uniqueId val="{00000000-C3E9-4A1E-997B-0DE6641019B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C3E9-4A1E-997B-0DE6641019B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63.65</c:v>
                </c:pt>
                <c:pt idx="1">
                  <c:v>69.44</c:v>
                </c:pt>
                <c:pt idx="2">
                  <c:v>72.13</c:v>
                </c:pt>
                <c:pt idx="3">
                  <c:v>71.11</c:v>
                </c:pt>
                <c:pt idx="4">
                  <c:v>69</c:v>
                </c:pt>
              </c:numCache>
            </c:numRef>
          </c:val>
          <c:extLst>
            <c:ext xmlns:c16="http://schemas.microsoft.com/office/drawing/2014/chart" uri="{C3380CC4-5D6E-409C-BE32-E72D297353CC}">
              <c16:uniqueId val="{00000000-9D06-4755-B5E1-25A7AE30A86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9D06-4755-B5E1-25A7AE30A86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238.39</c:v>
                </c:pt>
                <c:pt idx="1">
                  <c:v>227.1</c:v>
                </c:pt>
                <c:pt idx="2">
                  <c:v>217.38</c:v>
                </c:pt>
                <c:pt idx="3">
                  <c:v>220.31</c:v>
                </c:pt>
                <c:pt idx="4">
                  <c:v>227.07</c:v>
                </c:pt>
              </c:numCache>
            </c:numRef>
          </c:val>
          <c:extLst>
            <c:ext xmlns:c16="http://schemas.microsoft.com/office/drawing/2014/chart" uri="{C3380CC4-5D6E-409C-BE32-E72D297353CC}">
              <c16:uniqueId val="{00000000-2D75-4930-BB71-E8C64333584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2D75-4930-BB71-E8C64333584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topLeftCell="A14" zoomScale="60" zoomScaleNormal="145" workbookViewId="0">
      <selection activeCell="CK64" sqref="CK6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愛媛県　東温市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6" t="s">
        <v>1</v>
      </c>
      <c r="C7" s="57"/>
      <c r="D7" s="57"/>
      <c r="E7" s="57"/>
      <c r="F7" s="57"/>
      <c r="G7" s="57"/>
      <c r="H7" s="57"/>
      <c r="I7" s="56" t="s">
        <v>2</v>
      </c>
      <c r="J7" s="57"/>
      <c r="K7" s="57"/>
      <c r="L7" s="57"/>
      <c r="M7" s="57"/>
      <c r="N7" s="57"/>
      <c r="O7" s="58"/>
      <c r="P7" s="59" t="s">
        <v>3</v>
      </c>
      <c r="Q7" s="59"/>
      <c r="R7" s="59"/>
      <c r="S7" s="59"/>
      <c r="T7" s="59"/>
      <c r="U7" s="59"/>
      <c r="V7" s="59"/>
      <c r="W7" s="59" t="s">
        <v>4</v>
      </c>
      <c r="X7" s="59"/>
      <c r="Y7" s="59"/>
      <c r="Z7" s="59"/>
      <c r="AA7" s="59"/>
      <c r="AB7" s="59"/>
      <c r="AC7" s="59"/>
      <c r="AD7" s="59" t="s">
        <v>5</v>
      </c>
      <c r="AE7" s="59"/>
      <c r="AF7" s="59"/>
      <c r="AG7" s="59"/>
      <c r="AH7" s="59"/>
      <c r="AI7" s="59"/>
      <c r="AJ7" s="59"/>
      <c r="AK7" s="2"/>
      <c r="AL7" s="59" t="s">
        <v>6</v>
      </c>
      <c r="AM7" s="59"/>
      <c r="AN7" s="59"/>
      <c r="AO7" s="59"/>
      <c r="AP7" s="59"/>
      <c r="AQ7" s="59"/>
      <c r="AR7" s="59"/>
      <c r="AS7" s="59"/>
      <c r="AT7" s="56" t="s">
        <v>7</v>
      </c>
      <c r="AU7" s="57"/>
      <c r="AV7" s="57"/>
      <c r="AW7" s="57"/>
      <c r="AX7" s="57"/>
      <c r="AY7" s="57"/>
      <c r="AZ7" s="57"/>
      <c r="BA7" s="57"/>
      <c r="BB7" s="59" t="s">
        <v>8</v>
      </c>
      <c r="BC7" s="59"/>
      <c r="BD7" s="59"/>
      <c r="BE7" s="59"/>
      <c r="BF7" s="59"/>
      <c r="BG7" s="59"/>
      <c r="BH7" s="59"/>
      <c r="BI7" s="59"/>
      <c r="BJ7" s="3"/>
      <c r="BK7" s="3"/>
      <c r="BL7" s="64" t="s">
        <v>9</v>
      </c>
      <c r="BM7" s="65"/>
      <c r="BN7" s="65"/>
      <c r="BO7" s="65"/>
      <c r="BP7" s="65"/>
      <c r="BQ7" s="65"/>
      <c r="BR7" s="65"/>
      <c r="BS7" s="65"/>
      <c r="BT7" s="65"/>
      <c r="BU7" s="65"/>
      <c r="BV7" s="65"/>
      <c r="BW7" s="65"/>
      <c r="BX7" s="65"/>
      <c r="BY7" s="66"/>
    </row>
    <row r="8" spans="1:78" ht="18.75" customHeight="1" x14ac:dyDescent="0.2">
      <c r="A8" s="2"/>
      <c r="B8" s="67" t="str">
        <f>データ!$I$6</f>
        <v>法適用</v>
      </c>
      <c r="C8" s="68"/>
      <c r="D8" s="68"/>
      <c r="E8" s="68"/>
      <c r="F8" s="68"/>
      <c r="G8" s="68"/>
      <c r="H8" s="68"/>
      <c r="I8" s="67" t="str">
        <f>データ!$J$6</f>
        <v>水道事業</v>
      </c>
      <c r="J8" s="68"/>
      <c r="K8" s="68"/>
      <c r="L8" s="68"/>
      <c r="M8" s="68"/>
      <c r="N8" s="68"/>
      <c r="O8" s="69"/>
      <c r="P8" s="70" t="str">
        <f>データ!$K$6</f>
        <v>末端給水事業</v>
      </c>
      <c r="Q8" s="70"/>
      <c r="R8" s="70"/>
      <c r="S8" s="70"/>
      <c r="T8" s="70"/>
      <c r="U8" s="70"/>
      <c r="V8" s="70"/>
      <c r="W8" s="70" t="str">
        <f>データ!$L$6</f>
        <v>A5</v>
      </c>
      <c r="X8" s="70"/>
      <c r="Y8" s="70"/>
      <c r="Z8" s="70"/>
      <c r="AA8" s="70"/>
      <c r="AB8" s="70"/>
      <c r="AC8" s="70"/>
      <c r="AD8" s="70" t="str">
        <f>データ!$M$6</f>
        <v>非設置</v>
      </c>
      <c r="AE8" s="70"/>
      <c r="AF8" s="70"/>
      <c r="AG8" s="70"/>
      <c r="AH8" s="70"/>
      <c r="AI8" s="70"/>
      <c r="AJ8" s="70"/>
      <c r="AK8" s="2"/>
      <c r="AL8" s="53">
        <f>データ!$R$6</f>
        <v>33250</v>
      </c>
      <c r="AM8" s="53"/>
      <c r="AN8" s="53"/>
      <c r="AO8" s="53"/>
      <c r="AP8" s="53"/>
      <c r="AQ8" s="53"/>
      <c r="AR8" s="53"/>
      <c r="AS8" s="53"/>
      <c r="AT8" s="50">
        <f>データ!$S$6</f>
        <v>211.3</v>
      </c>
      <c r="AU8" s="51"/>
      <c r="AV8" s="51"/>
      <c r="AW8" s="51"/>
      <c r="AX8" s="51"/>
      <c r="AY8" s="51"/>
      <c r="AZ8" s="51"/>
      <c r="BA8" s="51"/>
      <c r="BB8" s="40">
        <f>データ!$T$6</f>
        <v>157.36000000000001</v>
      </c>
      <c r="BC8" s="40"/>
      <c r="BD8" s="40"/>
      <c r="BE8" s="40"/>
      <c r="BF8" s="40"/>
      <c r="BG8" s="40"/>
      <c r="BH8" s="40"/>
      <c r="BI8" s="40"/>
      <c r="BJ8" s="3"/>
      <c r="BK8" s="3"/>
      <c r="BL8" s="71" t="s">
        <v>10</v>
      </c>
      <c r="BM8" s="72"/>
      <c r="BN8" s="54" t="s">
        <v>11</v>
      </c>
      <c r="BO8" s="54"/>
      <c r="BP8" s="54"/>
      <c r="BQ8" s="54"/>
      <c r="BR8" s="54"/>
      <c r="BS8" s="54"/>
      <c r="BT8" s="54"/>
      <c r="BU8" s="54"/>
      <c r="BV8" s="54"/>
      <c r="BW8" s="54"/>
      <c r="BX8" s="54"/>
      <c r="BY8" s="55"/>
    </row>
    <row r="9" spans="1:78" ht="18.75" customHeight="1" x14ac:dyDescent="0.2">
      <c r="A9" s="2"/>
      <c r="B9" s="56" t="s">
        <v>12</v>
      </c>
      <c r="C9" s="57"/>
      <c r="D9" s="57"/>
      <c r="E9" s="57"/>
      <c r="F9" s="57"/>
      <c r="G9" s="57"/>
      <c r="H9" s="57"/>
      <c r="I9" s="56" t="s">
        <v>13</v>
      </c>
      <c r="J9" s="57"/>
      <c r="K9" s="57"/>
      <c r="L9" s="57"/>
      <c r="M9" s="57"/>
      <c r="N9" s="57"/>
      <c r="O9" s="58"/>
      <c r="P9" s="59" t="s">
        <v>14</v>
      </c>
      <c r="Q9" s="59"/>
      <c r="R9" s="59"/>
      <c r="S9" s="59"/>
      <c r="T9" s="59"/>
      <c r="U9" s="59"/>
      <c r="V9" s="59"/>
      <c r="W9" s="59" t="s">
        <v>15</v>
      </c>
      <c r="X9" s="59"/>
      <c r="Y9" s="59"/>
      <c r="Z9" s="59"/>
      <c r="AA9" s="59"/>
      <c r="AB9" s="59"/>
      <c r="AC9" s="59"/>
      <c r="AD9" s="2"/>
      <c r="AE9" s="2"/>
      <c r="AF9" s="2"/>
      <c r="AG9" s="2"/>
      <c r="AH9" s="2"/>
      <c r="AI9" s="2"/>
      <c r="AJ9" s="2"/>
      <c r="AK9" s="2"/>
      <c r="AL9" s="59" t="s">
        <v>16</v>
      </c>
      <c r="AM9" s="59"/>
      <c r="AN9" s="59"/>
      <c r="AO9" s="59"/>
      <c r="AP9" s="59"/>
      <c r="AQ9" s="59"/>
      <c r="AR9" s="59"/>
      <c r="AS9" s="59"/>
      <c r="AT9" s="56" t="s">
        <v>17</v>
      </c>
      <c r="AU9" s="57"/>
      <c r="AV9" s="57"/>
      <c r="AW9" s="57"/>
      <c r="AX9" s="57"/>
      <c r="AY9" s="57"/>
      <c r="AZ9" s="57"/>
      <c r="BA9" s="57"/>
      <c r="BB9" s="59" t="s">
        <v>18</v>
      </c>
      <c r="BC9" s="59"/>
      <c r="BD9" s="59"/>
      <c r="BE9" s="59"/>
      <c r="BF9" s="59"/>
      <c r="BG9" s="59"/>
      <c r="BH9" s="59"/>
      <c r="BI9" s="59"/>
      <c r="BJ9" s="3"/>
      <c r="BK9" s="3"/>
      <c r="BL9" s="60" t="s">
        <v>19</v>
      </c>
      <c r="BM9" s="61"/>
      <c r="BN9" s="62" t="s">
        <v>20</v>
      </c>
      <c r="BO9" s="62"/>
      <c r="BP9" s="62"/>
      <c r="BQ9" s="62"/>
      <c r="BR9" s="62"/>
      <c r="BS9" s="62"/>
      <c r="BT9" s="62"/>
      <c r="BU9" s="62"/>
      <c r="BV9" s="62"/>
      <c r="BW9" s="62"/>
      <c r="BX9" s="62"/>
      <c r="BY9" s="63"/>
    </row>
    <row r="10" spans="1:78" ht="18.75" customHeight="1" x14ac:dyDescent="0.2">
      <c r="A10" s="2"/>
      <c r="B10" s="50" t="str">
        <f>データ!$N$6</f>
        <v>-</v>
      </c>
      <c r="C10" s="51"/>
      <c r="D10" s="51"/>
      <c r="E10" s="51"/>
      <c r="F10" s="51"/>
      <c r="G10" s="51"/>
      <c r="H10" s="51"/>
      <c r="I10" s="50">
        <f>データ!$O$6</f>
        <v>46.2</v>
      </c>
      <c r="J10" s="51"/>
      <c r="K10" s="51"/>
      <c r="L10" s="51"/>
      <c r="M10" s="51"/>
      <c r="N10" s="51"/>
      <c r="O10" s="52"/>
      <c r="P10" s="40">
        <f>データ!$P$6</f>
        <v>97.35</v>
      </c>
      <c r="Q10" s="40"/>
      <c r="R10" s="40"/>
      <c r="S10" s="40"/>
      <c r="T10" s="40"/>
      <c r="U10" s="40"/>
      <c r="V10" s="40"/>
      <c r="W10" s="53">
        <f>データ!$Q$6</f>
        <v>2700</v>
      </c>
      <c r="X10" s="53"/>
      <c r="Y10" s="53"/>
      <c r="Z10" s="53"/>
      <c r="AA10" s="53"/>
      <c r="AB10" s="53"/>
      <c r="AC10" s="53"/>
      <c r="AD10" s="2"/>
      <c r="AE10" s="2"/>
      <c r="AF10" s="2"/>
      <c r="AG10" s="2"/>
      <c r="AH10" s="2"/>
      <c r="AI10" s="2"/>
      <c r="AJ10" s="2"/>
      <c r="AK10" s="2"/>
      <c r="AL10" s="53">
        <f>データ!$U$6</f>
        <v>32278</v>
      </c>
      <c r="AM10" s="53"/>
      <c r="AN10" s="53"/>
      <c r="AO10" s="53"/>
      <c r="AP10" s="53"/>
      <c r="AQ10" s="53"/>
      <c r="AR10" s="53"/>
      <c r="AS10" s="53"/>
      <c r="AT10" s="50">
        <f>データ!$V$6</f>
        <v>36.5</v>
      </c>
      <c r="AU10" s="51"/>
      <c r="AV10" s="51"/>
      <c r="AW10" s="51"/>
      <c r="AX10" s="51"/>
      <c r="AY10" s="51"/>
      <c r="AZ10" s="51"/>
      <c r="BA10" s="51"/>
      <c r="BB10" s="40">
        <f>データ!$W$6</f>
        <v>884.33</v>
      </c>
      <c r="BC10" s="40"/>
      <c r="BD10" s="40"/>
      <c r="BE10" s="40"/>
      <c r="BF10" s="40"/>
      <c r="BG10" s="40"/>
      <c r="BH10" s="40"/>
      <c r="BI10" s="40"/>
      <c r="BJ10" s="2"/>
      <c r="BK10" s="2"/>
      <c r="BL10" s="41" t="s">
        <v>21</v>
      </c>
      <c r="BM10" s="42"/>
      <c r="BN10" s="43" t="s">
        <v>22</v>
      </c>
      <c r="BO10" s="43"/>
      <c r="BP10" s="43"/>
      <c r="BQ10" s="43"/>
      <c r="BR10" s="43"/>
      <c r="BS10" s="43"/>
      <c r="BT10" s="43"/>
      <c r="BU10" s="43"/>
      <c r="BV10" s="43"/>
      <c r="BW10" s="43"/>
      <c r="BX10" s="43"/>
      <c r="BY10" s="44"/>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5" t="s">
        <v>23</v>
      </c>
      <c r="BM11" s="45"/>
      <c r="BN11" s="45"/>
      <c r="BO11" s="45"/>
      <c r="BP11" s="45"/>
      <c r="BQ11" s="45"/>
      <c r="BR11" s="45"/>
      <c r="BS11" s="45"/>
      <c r="BT11" s="45"/>
      <c r="BU11" s="45"/>
      <c r="BV11" s="45"/>
      <c r="BW11" s="45"/>
      <c r="BX11" s="45"/>
      <c r="BY11" s="45"/>
      <c r="BZ11" s="4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5"/>
      <c r="BM12" s="45"/>
      <c r="BN12" s="45"/>
      <c r="BO12" s="45"/>
      <c r="BP12" s="45"/>
      <c r="BQ12" s="45"/>
      <c r="BR12" s="45"/>
      <c r="BS12" s="45"/>
      <c r="BT12" s="45"/>
      <c r="BU12" s="45"/>
      <c r="BV12" s="45"/>
      <c r="BW12" s="45"/>
      <c r="BX12" s="45"/>
      <c r="BY12" s="45"/>
      <c r="BZ12" s="4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6"/>
      <c r="BM13" s="46"/>
      <c r="BN13" s="46"/>
      <c r="BO13" s="46"/>
      <c r="BP13" s="46"/>
      <c r="BQ13" s="46"/>
      <c r="BR13" s="46"/>
      <c r="BS13" s="46"/>
      <c r="BT13" s="46"/>
      <c r="BU13" s="46"/>
      <c r="BV13" s="46"/>
      <c r="BW13" s="46"/>
      <c r="BX13" s="46"/>
      <c r="BY13" s="46"/>
      <c r="BZ13" s="46"/>
    </row>
    <row r="14" spans="1:78" ht="13.5" customHeight="1" x14ac:dyDescent="0.2">
      <c r="A14" s="2"/>
      <c r="B14" s="47" t="s">
        <v>24</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9"/>
      <c r="BK14" s="2"/>
      <c r="BL14" s="31" t="s">
        <v>25</v>
      </c>
      <c r="BM14" s="32"/>
      <c r="BN14" s="32"/>
      <c r="BO14" s="32"/>
      <c r="BP14" s="32"/>
      <c r="BQ14" s="32"/>
      <c r="BR14" s="32"/>
      <c r="BS14" s="32"/>
      <c r="BT14" s="32"/>
      <c r="BU14" s="32"/>
      <c r="BV14" s="32"/>
      <c r="BW14" s="32"/>
      <c r="BX14" s="32"/>
      <c r="BY14" s="32"/>
      <c r="BZ14" s="33"/>
    </row>
    <row r="15" spans="1:78" ht="13.5" customHeight="1" x14ac:dyDescent="0.2">
      <c r="A15" s="2"/>
      <c r="B15" s="37"/>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9"/>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110</v>
      </c>
      <c r="BM16" s="85"/>
      <c r="BN16" s="85"/>
      <c r="BO16" s="85"/>
      <c r="BP16" s="85"/>
      <c r="BQ16" s="85"/>
      <c r="BR16" s="85"/>
      <c r="BS16" s="85"/>
      <c r="BT16" s="85"/>
      <c r="BU16" s="85"/>
      <c r="BV16" s="85"/>
      <c r="BW16" s="85"/>
      <c r="BX16" s="85"/>
      <c r="BY16" s="85"/>
      <c r="BZ16" s="8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90" t="s">
        <v>111</v>
      </c>
      <c r="BM47" s="91"/>
      <c r="BN47" s="91"/>
      <c r="BO47" s="91"/>
      <c r="BP47" s="91"/>
      <c r="BQ47" s="91"/>
      <c r="BR47" s="91"/>
      <c r="BS47" s="91"/>
      <c r="BT47" s="91"/>
      <c r="BU47" s="91"/>
      <c r="BV47" s="91"/>
      <c r="BW47" s="91"/>
      <c r="BX47" s="91"/>
      <c r="BY47" s="91"/>
      <c r="BZ47" s="9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90"/>
      <c r="BM48" s="91"/>
      <c r="BN48" s="91"/>
      <c r="BO48" s="91"/>
      <c r="BP48" s="91"/>
      <c r="BQ48" s="91"/>
      <c r="BR48" s="91"/>
      <c r="BS48" s="91"/>
      <c r="BT48" s="91"/>
      <c r="BU48" s="91"/>
      <c r="BV48" s="91"/>
      <c r="BW48" s="91"/>
      <c r="BX48" s="91"/>
      <c r="BY48" s="91"/>
      <c r="BZ48" s="9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90"/>
      <c r="BM49" s="91"/>
      <c r="BN49" s="91"/>
      <c r="BO49" s="91"/>
      <c r="BP49" s="91"/>
      <c r="BQ49" s="91"/>
      <c r="BR49" s="91"/>
      <c r="BS49" s="91"/>
      <c r="BT49" s="91"/>
      <c r="BU49" s="91"/>
      <c r="BV49" s="91"/>
      <c r="BW49" s="91"/>
      <c r="BX49" s="91"/>
      <c r="BY49" s="91"/>
      <c r="BZ49" s="9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90"/>
      <c r="BM50" s="91"/>
      <c r="BN50" s="91"/>
      <c r="BO50" s="91"/>
      <c r="BP50" s="91"/>
      <c r="BQ50" s="91"/>
      <c r="BR50" s="91"/>
      <c r="BS50" s="91"/>
      <c r="BT50" s="91"/>
      <c r="BU50" s="91"/>
      <c r="BV50" s="91"/>
      <c r="BW50" s="91"/>
      <c r="BX50" s="91"/>
      <c r="BY50" s="91"/>
      <c r="BZ50" s="9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90"/>
      <c r="BM51" s="91"/>
      <c r="BN51" s="91"/>
      <c r="BO51" s="91"/>
      <c r="BP51" s="91"/>
      <c r="BQ51" s="91"/>
      <c r="BR51" s="91"/>
      <c r="BS51" s="91"/>
      <c r="BT51" s="91"/>
      <c r="BU51" s="91"/>
      <c r="BV51" s="91"/>
      <c r="BW51" s="91"/>
      <c r="BX51" s="91"/>
      <c r="BY51" s="91"/>
      <c r="BZ51" s="9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90"/>
      <c r="BM52" s="91"/>
      <c r="BN52" s="91"/>
      <c r="BO52" s="91"/>
      <c r="BP52" s="91"/>
      <c r="BQ52" s="91"/>
      <c r="BR52" s="91"/>
      <c r="BS52" s="91"/>
      <c r="BT52" s="91"/>
      <c r="BU52" s="91"/>
      <c r="BV52" s="91"/>
      <c r="BW52" s="91"/>
      <c r="BX52" s="91"/>
      <c r="BY52" s="91"/>
      <c r="BZ52" s="9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90"/>
      <c r="BM53" s="91"/>
      <c r="BN53" s="91"/>
      <c r="BO53" s="91"/>
      <c r="BP53" s="91"/>
      <c r="BQ53" s="91"/>
      <c r="BR53" s="91"/>
      <c r="BS53" s="91"/>
      <c r="BT53" s="91"/>
      <c r="BU53" s="91"/>
      <c r="BV53" s="91"/>
      <c r="BW53" s="91"/>
      <c r="BX53" s="91"/>
      <c r="BY53" s="91"/>
      <c r="BZ53" s="9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90"/>
      <c r="BM54" s="91"/>
      <c r="BN54" s="91"/>
      <c r="BO54" s="91"/>
      <c r="BP54" s="91"/>
      <c r="BQ54" s="91"/>
      <c r="BR54" s="91"/>
      <c r="BS54" s="91"/>
      <c r="BT54" s="91"/>
      <c r="BU54" s="91"/>
      <c r="BV54" s="91"/>
      <c r="BW54" s="91"/>
      <c r="BX54" s="91"/>
      <c r="BY54" s="91"/>
      <c r="BZ54" s="9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90"/>
      <c r="BM55" s="91"/>
      <c r="BN55" s="91"/>
      <c r="BO55" s="91"/>
      <c r="BP55" s="91"/>
      <c r="BQ55" s="91"/>
      <c r="BR55" s="91"/>
      <c r="BS55" s="91"/>
      <c r="BT55" s="91"/>
      <c r="BU55" s="91"/>
      <c r="BV55" s="91"/>
      <c r="BW55" s="91"/>
      <c r="BX55" s="91"/>
      <c r="BY55" s="91"/>
      <c r="BZ55" s="92"/>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90"/>
      <c r="BM56" s="91"/>
      <c r="BN56" s="91"/>
      <c r="BO56" s="91"/>
      <c r="BP56" s="91"/>
      <c r="BQ56" s="91"/>
      <c r="BR56" s="91"/>
      <c r="BS56" s="91"/>
      <c r="BT56" s="91"/>
      <c r="BU56" s="91"/>
      <c r="BV56" s="91"/>
      <c r="BW56" s="91"/>
      <c r="BX56" s="91"/>
      <c r="BY56" s="91"/>
      <c r="BZ56" s="92"/>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90"/>
      <c r="BM57" s="91"/>
      <c r="BN57" s="91"/>
      <c r="BO57" s="91"/>
      <c r="BP57" s="91"/>
      <c r="BQ57" s="91"/>
      <c r="BR57" s="91"/>
      <c r="BS57" s="91"/>
      <c r="BT57" s="91"/>
      <c r="BU57" s="91"/>
      <c r="BV57" s="91"/>
      <c r="BW57" s="91"/>
      <c r="BX57" s="91"/>
      <c r="BY57" s="91"/>
      <c r="BZ57" s="92"/>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90"/>
      <c r="BM58" s="91"/>
      <c r="BN58" s="91"/>
      <c r="BO58" s="91"/>
      <c r="BP58" s="91"/>
      <c r="BQ58" s="91"/>
      <c r="BR58" s="91"/>
      <c r="BS58" s="91"/>
      <c r="BT58" s="91"/>
      <c r="BU58" s="91"/>
      <c r="BV58" s="91"/>
      <c r="BW58" s="91"/>
      <c r="BX58" s="91"/>
      <c r="BY58" s="91"/>
      <c r="BZ58" s="92"/>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90"/>
      <c r="BM59" s="91"/>
      <c r="BN59" s="91"/>
      <c r="BO59" s="91"/>
      <c r="BP59" s="91"/>
      <c r="BQ59" s="91"/>
      <c r="BR59" s="91"/>
      <c r="BS59" s="91"/>
      <c r="BT59" s="91"/>
      <c r="BU59" s="91"/>
      <c r="BV59" s="91"/>
      <c r="BW59" s="91"/>
      <c r="BX59" s="91"/>
      <c r="BY59" s="91"/>
      <c r="BZ59" s="92"/>
    </row>
    <row r="60" spans="1:78" ht="13.5" customHeight="1" x14ac:dyDescent="0.2">
      <c r="A60" s="2"/>
      <c r="B60" s="37" t="s">
        <v>27</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9"/>
      <c r="BK60" s="2"/>
      <c r="BL60" s="90"/>
      <c r="BM60" s="91"/>
      <c r="BN60" s="91"/>
      <c r="BO60" s="91"/>
      <c r="BP60" s="91"/>
      <c r="BQ60" s="91"/>
      <c r="BR60" s="91"/>
      <c r="BS60" s="91"/>
      <c r="BT60" s="91"/>
      <c r="BU60" s="91"/>
      <c r="BV60" s="91"/>
      <c r="BW60" s="91"/>
      <c r="BX60" s="91"/>
      <c r="BY60" s="91"/>
      <c r="BZ60" s="92"/>
    </row>
    <row r="61" spans="1:78" ht="13.5" customHeight="1" x14ac:dyDescent="0.2">
      <c r="A61" s="2"/>
      <c r="B61" s="37"/>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9"/>
      <c r="BK61" s="2"/>
      <c r="BL61" s="90"/>
      <c r="BM61" s="91"/>
      <c r="BN61" s="91"/>
      <c r="BO61" s="91"/>
      <c r="BP61" s="91"/>
      <c r="BQ61" s="91"/>
      <c r="BR61" s="91"/>
      <c r="BS61" s="91"/>
      <c r="BT61" s="91"/>
      <c r="BU61" s="91"/>
      <c r="BV61" s="91"/>
      <c r="BW61" s="91"/>
      <c r="BX61" s="91"/>
      <c r="BY61" s="91"/>
      <c r="BZ61" s="9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90"/>
      <c r="BM62" s="91"/>
      <c r="BN62" s="91"/>
      <c r="BO62" s="91"/>
      <c r="BP62" s="91"/>
      <c r="BQ62" s="91"/>
      <c r="BR62" s="91"/>
      <c r="BS62" s="91"/>
      <c r="BT62" s="91"/>
      <c r="BU62" s="91"/>
      <c r="BV62" s="91"/>
      <c r="BW62" s="91"/>
      <c r="BX62" s="91"/>
      <c r="BY62" s="91"/>
      <c r="BZ62" s="9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90"/>
      <c r="BM63" s="91"/>
      <c r="BN63" s="91"/>
      <c r="BO63" s="91"/>
      <c r="BP63" s="91"/>
      <c r="BQ63" s="91"/>
      <c r="BR63" s="91"/>
      <c r="BS63" s="91"/>
      <c r="BT63" s="91"/>
      <c r="BU63" s="91"/>
      <c r="BV63" s="91"/>
      <c r="BW63" s="91"/>
      <c r="BX63" s="91"/>
      <c r="BY63" s="91"/>
      <c r="BZ63" s="9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112</v>
      </c>
      <c r="BM66" s="85"/>
      <c r="BN66" s="85"/>
      <c r="BO66" s="85"/>
      <c r="BP66" s="85"/>
      <c r="BQ66" s="85"/>
      <c r="BR66" s="85"/>
      <c r="BS66" s="85"/>
      <c r="BT66" s="85"/>
      <c r="BU66" s="85"/>
      <c r="BV66" s="85"/>
      <c r="BW66" s="85"/>
      <c r="BX66" s="85"/>
      <c r="BY66" s="85"/>
      <c r="BZ66" s="8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7"/>
      <c r="BM82" s="88"/>
      <c r="BN82" s="88"/>
      <c r="BO82" s="88"/>
      <c r="BP82" s="88"/>
      <c r="BQ82" s="88"/>
      <c r="BR82" s="88"/>
      <c r="BS82" s="88"/>
      <c r="BT82" s="88"/>
      <c r="BU82" s="88"/>
      <c r="BV82" s="88"/>
      <c r="BW82" s="88"/>
      <c r="BX82" s="88"/>
      <c r="BY82" s="88"/>
      <c r="BZ82" s="89"/>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EQXntPbL4+uOT3scW4NMp9oroJnfBUg1zx4j5N/AOIJBrZTjmeyIpXsnd9vOeWS+YiVmZsPghbUJnkJpWRgA7g==" saltValue="KNyGxoVRIraGSB1KJYyto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382159</v>
      </c>
      <c r="D6" s="20">
        <f t="shared" si="3"/>
        <v>46</v>
      </c>
      <c r="E6" s="20">
        <f t="shared" si="3"/>
        <v>1</v>
      </c>
      <c r="F6" s="20">
        <f t="shared" si="3"/>
        <v>0</v>
      </c>
      <c r="G6" s="20">
        <f t="shared" si="3"/>
        <v>1</v>
      </c>
      <c r="H6" s="20" t="str">
        <f t="shared" si="3"/>
        <v>愛媛県　東温市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46.2</v>
      </c>
      <c r="P6" s="21">
        <f t="shared" si="3"/>
        <v>97.35</v>
      </c>
      <c r="Q6" s="21">
        <f t="shared" si="3"/>
        <v>2700</v>
      </c>
      <c r="R6" s="21">
        <f t="shared" si="3"/>
        <v>33250</v>
      </c>
      <c r="S6" s="21">
        <f t="shared" si="3"/>
        <v>211.3</v>
      </c>
      <c r="T6" s="21">
        <f t="shared" si="3"/>
        <v>157.36000000000001</v>
      </c>
      <c r="U6" s="21">
        <f t="shared" si="3"/>
        <v>32278</v>
      </c>
      <c r="V6" s="21">
        <f t="shared" si="3"/>
        <v>36.5</v>
      </c>
      <c r="W6" s="21">
        <f t="shared" si="3"/>
        <v>884.33</v>
      </c>
      <c r="X6" s="22">
        <f>IF(X7="",NA(),X7)</f>
        <v>81.39</v>
      </c>
      <c r="Y6" s="22">
        <f t="shared" ref="Y6:AG6" si="4">IF(Y7="",NA(),Y7)</f>
        <v>86.81</v>
      </c>
      <c r="Z6" s="22">
        <f t="shared" si="4"/>
        <v>88.78</v>
      </c>
      <c r="AA6" s="22">
        <f t="shared" si="4"/>
        <v>87.04</v>
      </c>
      <c r="AB6" s="22">
        <f t="shared" si="4"/>
        <v>89.89</v>
      </c>
      <c r="AC6" s="22">
        <f t="shared" si="4"/>
        <v>110.66</v>
      </c>
      <c r="AD6" s="22">
        <f t="shared" si="4"/>
        <v>109.01</v>
      </c>
      <c r="AE6" s="22">
        <f t="shared" si="4"/>
        <v>108.83</v>
      </c>
      <c r="AF6" s="22">
        <f t="shared" si="4"/>
        <v>109.23</v>
      </c>
      <c r="AG6" s="22">
        <f t="shared" si="4"/>
        <v>108.04</v>
      </c>
      <c r="AH6" s="21" t="str">
        <f>IF(AH7="","",IF(AH7="-","【-】","【"&amp;SUBSTITUTE(TEXT(AH7,"#,##0.00"),"-","△")&amp;"】"))</f>
        <v>【108.70】</v>
      </c>
      <c r="AI6" s="22">
        <f>IF(AI7="",NA(),AI7)</f>
        <v>194.02</v>
      </c>
      <c r="AJ6" s="22">
        <f t="shared" ref="AJ6:AR6" si="5">IF(AJ7="",NA(),AJ7)</f>
        <v>211.49</v>
      </c>
      <c r="AK6" s="22">
        <f t="shared" si="5"/>
        <v>227.41</v>
      </c>
      <c r="AL6" s="22">
        <f t="shared" si="5"/>
        <v>249.58</v>
      </c>
      <c r="AM6" s="22">
        <f t="shared" si="5"/>
        <v>274.88</v>
      </c>
      <c r="AN6" s="22">
        <f t="shared" si="5"/>
        <v>2.74</v>
      </c>
      <c r="AO6" s="22">
        <f t="shared" si="5"/>
        <v>3.7</v>
      </c>
      <c r="AP6" s="22">
        <f t="shared" si="5"/>
        <v>4.34</v>
      </c>
      <c r="AQ6" s="22">
        <f t="shared" si="5"/>
        <v>4.6900000000000004</v>
      </c>
      <c r="AR6" s="22">
        <f t="shared" si="5"/>
        <v>4.72</v>
      </c>
      <c r="AS6" s="21" t="str">
        <f>IF(AS7="","",IF(AS7="-","【-】","【"&amp;SUBSTITUTE(TEXT(AS7,"#,##0.00"),"-","△")&amp;"】"))</f>
        <v>【1.34】</v>
      </c>
      <c r="AT6" s="22">
        <f>IF(AT7="",NA(),AT7)</f>
        <v>397.45</v>
      </c>
      <c r="AU6" s="22">
        <f t="shared" ref="AU6:BC6" si="6">IF(AU7="",NA(),AU7)</f>
        <v>409.63</v>
      </c>
      <c r="AV6" s="22">
        <f t="shared" si="6"/>
        <v>403.2</v>
      </c>
      <c r="AW6" s="22">
        <f t="shared" si="6"/>
        <v>398.73</v>
      </c>
      <c r="AX6" s="22">
        <f t="shared" si="6"/>
        <v>363.6</v>
      </c>
      <c r="AY6" s="22">
        <f t="shared" si="6"/>
        <v>366.03</v>
      </c>
      <c r="AZ6" s="22">
        <f t="shared" si="6"/>
        <v>365.18</v>
      </c>
      <c r="BA6" s="22">
        <f t="shared" si="6"/>
        <v>327.77</v>
      </c>
      <c r="BB6" s="22">
        <f t="shared" si="6"/>
        <v>338.02</v>
      </c>
      <c r="BC6" s="22">
        <f t="shared" si="6"/>
        <v>345.94</v>
      </c>
      <c r="BD6" s="21" t="str">
        <f>IF(BD7="","",IF(BD7="-","【-】","【"&amp;SUBSTITUTE(TEXT(BD7,"#,##0.00"),"-","△")&amp;"】"))</f>
        <v>【252.29】</v>
      </c>
      <c r="BE6" s="22">
        <f>IF(BE7="",NA(),BE7)</f>
        <v>1875.22</v>
      </c>
      <c r="BF6" s="22">
        <f t="shared" ref="BF6:BN6" si="7">IF(BF7="",NA(),BF7)</f>
        <v>1741.17</v>
      </c>
      <c r="BG6" s="22">
        <f t="shared" si="7"/>
        <v>1634.89</v>
      </c>
      <c r="BH6" s="22">
        <f t="shared" si="7"/>
        <v>1550.35</v>
      </c>
      <c r="BI6" s="22">
        <f t="shared" si="7"/>
        <v>1458.67</v>
      </c>
      <c r="BJ6" s="22">
        <f t="shared" si="7"/>
        <v>370.12</v>
      </c>
      <c r="BK6" s="22">
        <f t="shared" si="7"/>
        <v>371.65</v>
      </c>
      <c r="BL6" s="22">
        <f t="shared" si="7"/>
        <v>397.1</v>
      </c>
      <c r="BM6" s="22">
        <f t="shared" si="7"/>
        <v>379.91</v>
      </c>
      <c r="BN6" s="22">
        <f t="shared" si="7"/>
        <v>386.61</v>
      </c>
      <c r="BO6" s="21" t="str">
        <f>IF(BO7="","",IF(BO7="-","【-】","【"&amp;SUBSTITUTE(TEXT(BO7,"#,##0.00"),"-","△")&amp;"】"))</f>
        <v>【268.07】</v>
      </c>
      <c r="BP6" s="22">
        <f>IF(BP7="",NA(),BP7)</f>
        <v>63.65</v>
      </c>
      <c r="BQ6" s="22">
        <f t="shared" ref="BQ6:BY6" si="8">IF(BQ7="",NA(),BQ7)</f>
        <v>69.44</v>
      </c>
      <c r="BR6" s="22">
        <f t="shared" si="8"/>
        <v>72.13</v>
      </c>
      <c r="BS6" s="22">
        <f t="shared" si="8"/>
        <v>71.11</v>
      </c>
      <c r="BT6" s="22">
        <f t="shared" si="8"/>
        <v>69</v>
      </c>
      <c r="BU6" s="22">
        <f t="shared" si="8"/>
        <v>100.42</v>
      </c>
      <c r="BV6" s="22">
        <f t="shared" si="8"/>
        <v>98.77</v>
      </c>
      <c r="BW6" s="22">
        <f t="shared" si="8"/>
        <v>95.79</v>
      </c>
      <c r="BX6" s="22">
        <f t="shared" si="8"/>
        <v>98.3</v>
      </c>
      <c r="BY6" s="22">
        <f t="shared" si="8"/>
        <v>93.82</v>
      </c>
      <c r="BZ6" s="21" t="str">
        <f>IF(BZ7="","",IF(BZ7="-","【-】","【"&amp;SUBSTITUTE(TEXT(BZ7,"#,##0.00"),"-","△")&amp;"】"))</f>
        <v>【97.47】</v>
      </c>
      <c r="CA6" s="22">
        <f>IF(CA7="",NA(),CA7)</f>
        <v>238.39</v>
      </c>
      <c r="CB6" s="22">
        <f t="shared" ref="CB6:CJ6" si="9">IF(CB7="",NA(),CB7)</f>
        <v>227.1</v>
      </c>
      <c r="CC6" s="22">
        <f t="shared" si="9"/>
        <v>217.38</v>
      </c>
      <c r="CD6" s="22">
        <f t="shared" si="9"/>
        <v>220.31</v>
      </c>
      <c r="CE6" s="22">
        <f t="shared" si="9"/>
        <v>227.07</v>
      </c>
      <c r="CF6" s="22">
        <f t="shared" si="9"/>
        <v>171.67</v>
      </c>
      <c r="CG6" s="22">
        <f t="shared" si="9"/>
        <v>173.67</v>
      </c>
      <c r="CH6" s="22">
        <f t="shared" si="9"/>
        <v>171.13</v>
      </c>
      <c r="CI6" s="22">
        <f t="shared" si="9"/>
        <v>173.7</v>
      </c>
      <c r="CJ6" s="22">
        <f t="shared" si="9"/>
        <v>178.94</v>
      </c>
      <c r="CK6" s="21" t="str">
        <f>IF(CK7="","",IF(CK7="-","【-】","【"&amp;SUBSTITUTE(TEXT(CK7,"#,##0.00"),"-","△")&amp;"】"))</f>
        <v>【174.75】</v>
      </c>
      <c r="CL6" s="22">
        <f>IF(CL7="",NA(),CL7)</f>
        <v>51.45</v>
      </c>
      <c r="CM6" s="22">
        <f t="shared" ref="CM6:CU6" si="10">IF(CM7="",NA(),CM7)</f>
        <v>51.04</v>
      </c>
      <c r="CN6" s="22">
        <f t="shared" si="10"/>
        <v>53.24</v>
      </c>
      <c r="CO6" s="22">
        <f t="shared" si="10"/>
        <v>54.18</v>
      </c>
      <c r="CP6" s="22">
        <f t="shared" si="10"/>
        <v>54.04</v>
      </c>
      <c r="CQ6" s="22">
        <f t="shared" si="10"/>
        <v>59.74</v>
      </c>
      <c r="CR6" s="22">
        <f t="shared" si="10"/>
        <v>59.67</v>
      </c>
      <c r="CS6" s="22">
        <f t="shared" si="10"/>
        <v>60.12</v>
      </c>
      <c r="CT6" s="22">
        <f t="shared" si="10"/>
        <v>60.34</v>
      </c>
      <c r="CU6" s="22">
        <f t="shared" si="10"/>
        <v>59.54</v>
      </c>
      <c r="CV6" s="21" t="str">
        <f>IF(CV7="","",IF(CV7="-","【-】","【"&amp;SUBSTITUTE(TEXT(CV7,"#,##0.00"),"-","△")&amp;"】"))</f>
        <v>【59.97】</v>
      </c>
      <c r="CW6" s="22">
        <f>IF(CW7="",NA(),CW7)</f>
        <v>89.03</v>
      </c>
      <c r="CX6" s="22">
        <f t="shared" ref="CX6:DF6" si="11">IF(CX7="",NA(),CX7)</f>
        <v>88.17</v>
      </c>
      <c r="CY6" s="22">
        <f t="shared" si="11"/>
        <v>86</v>
      </c>
      <c r="CZ6" s="22">
        <f t="shared" si="11"/>
        <v>84.17</v>
      </c>
      <c r="DA6" s="22">
        <f t="shared" si="11"/>
        <v>84.21</v>
      </c>
      <c r="DB6" s="22">
        <f t="shared" si="11"/>
        <v>84.8</v>
      </c>
      <c r="DC6" s="22">
        <f t="shared" si="11"/>
        <v>84.6</v>
      </c>
      <c r="DD6" s="22">
        <f t="shared" si="11"/>
        <v>84.24</v>
      </c>
      <c r="DE6" s="22">
        <f t="shared" si="11"/>
        <v>84.19</v>
      </c>
      <c r="DF6" s="22">
        <f t="shared" si="11"/>
        <v>83.93</v>
      </c>
      <c r="DG6" s="21" t="str">
        <f>IF(DG7="","",IF(DG7="-","【-】","【"&amp;SUBSTITUTE(TEXT(DG7,"#,##0.00"),"-","△")&amp;"】"))</f>
        <v>【89.76】</v>
      </c>
      <c r="DH6" s="22">
        <f>IF(DH7="",NA(),DH7)</f>
        <v>33.22</v>
      </c>
      <c r="DI6" s="22">
        <f t="shared" ref="DI6:DQ6" si="12">IF(DI7="",NA(),DI7)</f>
        <v>35.61</v>
      </c>
      <c r="DJ6" s="22">
        <f t="shared" si="12"/>
        <v>37.86</v>
      </c>
      <c r="DK6" s="22">
        <f t="shared" si="12"/>
        <v>39.950000000000003</v>
      </c>
      <c r="DL6" s="22">
        <f t="shared" si="12"/>
        <v>42.08</v>
      </c>
      <c r="DM6" s="22">
        <f t="shared" si="12"/>
        <v>47.66</v>
      </c>
      <c r="DN6" s="22">
        <f t="shared" si="12"/>
        <v>48.17</v>
      </c>
      <c r="DO6" s="22">
        <f t="shared" si="12"/>
        <v>48.83</v>
      </c>
      <c r="DP6" s="22">
        <f t="shared" si="12"/>
        <v>49.96</v>
      </c>
      <c r="DQ6" s="22">
        <f t="shared" si="12"/>
        <v>50.82</v>
      </c>
      <c r="DR6" s="21" t="str">
        <f>IF(DR7="","",IF(DR7="-","【-】","【"&amp;SUBSTITUTE(TEXT(DR7,"#,##0.00"),"-","△")&amp;"】"))</f>
        <v>【51.51】</v>
      </c>
      <c r="DS6" s="22">
        <f>IF(DS7="",NA(),DS7)</f>
        <v>1.01</v>
      </c>
      <c r="DT6" s="22">
        <f t="shared" ref="DT6:EB6" si="13">IF(DT7="",NA(),DT7)</f>
        <v>2.57</v>
      </c>
      <c r="DU6" s="22">
        <f t="shared" si="13"/>
        <v>2.69</v>
      </c>
      <c r="DV6" s="22">
        <f t="shared" si="13"/>
        <v>3.07</v>
      </c>
      <c r="DW6" s="22">
        <f t="shared" si="13"/>
        <v>3.68</v>
      </c>
      <c r="DX6" s="22">
        <f t="shared" si="13"/>
        <v>15.1</v>
      </c>
      <c r="DY6" s="22">
        <f t="shared" si="13"/>
        <v>17.12</v>
      </c>
      <c r="DZ6" s="22">
        <f t="shared" si="13"/>
        <v>18.18</v>
      </c>
      <c r="EA6" s="22">
        <f t="shared" si="13"/>
        <v>19.32</v>
      </c>
      <c r="EB6" s="22">
        <f t="shared" si="13"/>
        <v>21.16</v>
      </c>
      <c r="EC6" s="21" t="str">
        <f>IF(EC7="","",IF(EC7="-","【-】","【"&amp;SUBSTITUTE(TEXT(EC7,"#,##0.00"),"-","△")&amp;"】"))</f>
        <v>【23.75】</v>
      </c>
      <c r="ED6" s="21">
        <f>IF(ED7="",NA(),ED7)</f>
        <v>0</v>
      </c>
      <c r="EE6" s="21">
        <f t="shared" ref="EE6:EM6" si="14">IF(EE7="",NA(),EE7)</f>
        <v>0</v>
      </c>
      <c r="EF6" s="21">
        <f t="shared" si="14"/>
        <v>0</v>
      </c>
      <c r="EG6" s="21">
        <f t="shared" si="14"/>
        <v>0</v>
      </c>
      <c r="EH6" s="21">
        <f t="shared" si="14"/>
        <v>0</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2">
      <c r="A7" s="15"/>
      <c r="B7" s="24">
        <v>2022</v>
      </c>
      <c r="C7" s="24">
        <v>382159</v>
      </c>
      <c r="D7" s="24">
        <v>46</v>
      </c>
      <c r="E7" s="24">
        <v>1</v>
      </c>
      <c r="F7" s="24">
        <v>0</v>
      </c>
      <c r="G7" s="24">
        <v>1</v>
      </c>
      <c r="H7" s="24" t="s">
        <v>93</v>
      </c>
      <c r="I7" s="24" t="s">
        <v>94</v>
      </c>
      <c r="J7" s="24" t="s">
        <v>95</v>
      </c>
      <c r="K7" s="24" t="s">
        <v>96</v>
      </c>
      <c r="L7" s="24" t="s">
        <v>97</v>
      </c>
      <c r="M7" s="24" t="s">
        <v>98</v>
      </c>
      <c r="N7" s="25" t="s">
        <v>99</v>
      </c>
      <c r="O7" s="25">
        <v>46.2</v>
      </c>
      <c r="P7" s="25">
        <v>97.35</v>
      </c>
      <c r="Q7" s="25">
        <v>2700</v>
      </c>
      <c r="R7" s="25">
        <v>33250</v>
      </c>
      <c r="S7" s="25">
        <v>211.3</v>
      </c>
      <c r="T7" s="25">
        <v>157.36000000000001</v>
      </c>
      <c r="U7" s="25">
        <v>32278</v>
      </c>
      <c r="V7" s="25">
        <v>36.5</v>
      </c>
      <c r="W7" s="25">
        <v>884.33</v>
      </c>
      <c r="X7" s="25">
        <v>81.39</v>
      </c>
      <c r="Y7" s="25">
        <v>86.81</v>
      </c>
      <c r="Z7" s="25">
        <v>88.78</v>
      </c>
      <c r="AA7" s="25">
        <v>87.04</v>
      </c>
      <c r="AB7" s="25">
        <v>89.89</v>
      </c>
      <c r="AC7" s="25">
        <v>110.66</v>
      </c>
      <c r="AD7" s="25">
        <v>109.01</v>
      </c>
      <c r="AE7" s="25">
        <v>108.83</v>
      </c>
      <c r="AF7" s="25">
        <v>109.23</v>
      </c>
      <c r="AG7" s="25">
        <v>108.04</v>
      </c>
      <c r="AH7" s="25">
        <v>108.7</v>
      </c>
      <c r="AI7" s="25">
        <v>194.02</v>
      </c>
      <c r="AJ7" s="25">
        <v>211.49</v>
      </c>
      <c r="AK7" s="25">
        <v>227.41</v>
      </c>
      <c r="AL7" s="25">
        <v>249.58</v>
      </c>
      <c r="AM7" s="25">
        <v>274.88</v>
      </c>
      <c r="AN7" s="25">
        <v>2.74</v>
      </c>
      <c r="AO7" s="25">
        <v>3.7</v>
      </c>
      <c r="AP7" s="25">
        <v>4.34</v>
      </c>
      <c r="AQ7" s="25">
        <v>4.6900000000000004</v>
      </c>
      <c r="AR7" s="25">
        <v>4.72</v>
      </c>
      <c r="AS7" s="25">
        <v>1.34</v>
      </c>
      <c r="AT7" s="25">
        <v>397.45</v>
      </c>
      <c r="AU7" s="25">
        <v>409.63</v>
      </c>
      <c r="AV7" s="25">
        <v>403.2</v>
      </c>
      <c r="AW7" s="25">
        <v>398.73</v>
      </c>
      <c r="AX7" s="25">
        <v>363.6</v>
      </c>
      <c r="AY7" s="25">
        <v>366.03</v>
      </c>
      <c r="AZ7" s="25">
        <v>365.18</v>
      </c>
      <c r="BA7" s="25">
        <v>327.77</v>
      </c>
      <c r="BB7" s="25">
        <v>338.02</v>
      </c>
      <c r="BC7" s="25">
        <v>345.94</v>
      </c>
      <c r="BD7" s="25">
        <v>252.29</v>
      </c>
      <c r="BE7" s="25">
        <v>1875.22</v>
      </c>
      <c r="BF7" s="25">
        <v>1741.17</v>
      </c>
      <c r="BG7" s="25">
        <v>1634.89</v>
      </c>
      <c r="BH7" s="25">
        <v>1550.35</v>
      </c>
      <c r="BI7" s="25">
        <v>1458.67</v>
      </c>
      <c r="BJ7" s="25">
        <v>370.12</v>
      </c>
      <c r="BK7" s="25">
        <v>371.65</v>
      </c>
      <c r="BL7" s="25">
        <v>397.1</v>
      </c>
      <c r="BM7" s="25">
        <v>379.91</v>
      </c>
      <c r="BN7" s="25">
        <v>386.61</v>
      </c>
      <c r="BO7" s="25">
        <v>268.07</v>
      </c>
      <c r="BP7" s="25">
        <v>63.65</v>
      </c>
      <c r="BQ7" s="25">
        <v>69.44</v>
      </c>
      <c r="BR7" s="25">
        <v>72.13</v>
      </c>
      <c r="BS7" s="25">
        <v>71.11</v>
      </c>
      <c r="BT7" s="25">
        <v>69</v>
      </c>
      <c r="BU7" s="25">
        <v>100.42</v>
      </c>
      <c r="BV7" s="25">
        <v>98.77</v>
      </c>
      <c r="BW7" s="25">
        <v>95.79</v>
      </c>
      <c r="BX7" s="25">
        <v>98.3</v>
      </c>
      <c r="BY7" s="25">
        <v>93.82</v>
      </c>
      <c r="BZ7" s="25">
        <v>97.47</v>
      </c>
      <c r="CA7" s="25">
        <v>238.39</v>
      </c>
      <c r="CB7" s="25">
        <v>227.1</v>
      </c>
      <c r="CC7" s="25">
        <v>217.38</v>
      </c>
      <c r="CD7" s="25">
        <v>220.31</v>
      </c>
      <c r="CE7" s="25">
        <v>227.07</v>
      </c>
      <c r="CF7" s="25">
        <v>171.67</v>
      </c>
      <c r="CG7" s="25">
        <v>173.67</v>
      </c>
      <c r="CH7" s="25">
        <v>171.13</v>
      </c>
      <c r="CI7" s="25">
        <v>173.7</v>
      </c>
      <c r="CJ7" s="25">
        <v>178.94</v>
      </c>
      <c r="CK7" s="25">
        <v>174.75</v>
      </c>
      <c r="CL7" s="25">
        <v>51.45</v>
      </c>
      <c r="CM7" s="25">
        <v>51.04</v>
      </c>
      <c r="CN7" s="25">
        <v>53.24</v>
      </c>
      <c r="CO7" s="25">
        <v>54.18</v>
      </c>
      <c r="CP7" s="25">
        <v>54.04</v>
      </c>
      <c r="CQ7" s="25">
        <v>59.74</v>
      </c>
      <c r="CR7" s="25">
        <v>59.67</v>
      </c>
      <c r="CS7" s="25">
        <v>60.12</v>
      </c>
      <c r="CT7" s="25">
        <v>60.34</v>
      </c>
      <c r="CU7" s="25">
        <v>59.54</v>
      </c>
      <c r="CV7" s="25">
        <v>59.97</v>
      </c>
      <c r="CW7" s="25">
        <v>89.03</v>
      </c>
      <c r="CX7" s="25">
        <v>88.17</v>
      </c>
      <c r="CY7" s="25">
        <v>86</v>
      </c>
      <c r="CZ7" s="25">
        <v>84.17</v>
      </c>
      <c r="DA7" s="25">
        <v>84.21</v>
      </c>
      <c r="DB7" s="25">
        <v>84.8</v>
      </c>
      <c r="DC7" s="25">
        <v>84.6</v>
      </c>
      <c r="DD7" s="25">
        <v>84.24</v>
      </c>
      <c r="DE7" s="25">
        <v>84.19</v>
      </c>
      <c r="DF7" s="25">
        <v>83.93</v>
      </c>
      <c r="DG7" s="25">
        <v>89.76</v>
      </c>
      <c r="DH7" s="25">
        <v>33.22</v>
      </c>
      <c r="DI7" s="25">
        <v>35.61</v>
      </c>
      <c r="DJ7" s="25">
        <v>37.86</v>
      </c>
      <c r="DK7" s="25">
        <v>39.950000000000003</v>
      </c>
      <c r="DL7" s="25">
        <v>42.08</v>
      </c>
      <c r="DM7" s="25">
        <v>47.66</v>
      </c>
      <c r="DN7" s="25">
        <v>48.17</v>
      </c>
      <c r="DO7" s="25">
        <v>48.83</v>
      </c>
      <c r="DP7" s="25">
        <v>49.96</v>
      </c>
      <c r="DQ7" s="25">
        <v>50.82</v>
      </c>
      <c r="DR7" s="25">
        <v>51.51</v>
      </c>
      <c r="DS7" s="25">
        <v>1.01</v>
      </c>
      <c r="DT7" s="25">
        <v>2.57</v>
      </c>
      <c r="DU7" s="25">
        <v>2.69</v>
      </c>
      <c r="DV7" s="25">
        <v>3.07</v>
      </c>
      <c r="DW7" s="25">
        <v>3.68</v>
      </c>
      <c r="DX7" s="25">
        <v>15.1</v>
      </c>
      <c r="DY7" s="25">
        <v>17.12</v>
      </c>
      <c r="DZ7" s="25">
        <v>18.18</v>
      </c>
      <c r="EA7" s="25">
        <v>19.32</v>
      </c>
      <c r="EB7" s="25">
        <v>21.16</v>
      </c>
      <c r="EC7" s="25">
        <v>23.75</v>
      </c>
      <c r="ED7" s="25">
        <v>0</v>
      </c>
      <c r="EE7" s="25">
        <v>0</v>
      </c>
      <c r="EF7" s="25">
        <v>0</v>
      </c>
      <c r="EG7" s="25">
        <v>0</v>
      </c>
      <c r="EH7" s="25">
        <v>0</v>
      </c>
      <c r="EI7" s="25">
        <v>0.57999999999999996</v>
      </c>
      <c r="EJ7" s="25">
        <v>0.54</v>
      </c>
      <c r="EK7" s="25">
        <v>0.56999999999999995</v>
      </c>
      <c r="EL7" s="25">
        <v>0.52</v>
      </c>
      <c r="EM7" s="25">
        <v>0.48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2024-02-06T07:37:20Z</cp:lastPrinted>
  <dcterms:created xsi:type="dcterms:W3CDTF">2023-12-05T01:00:14Z</dcterms:created>
  <dcterms:modified xsi:type="dcterms:W3CDTF">2024-02-06T07:37:31Z</dcterms:modified>
  <cp:category/>
</cp:coreProperties>
</file>