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45" windowWidth="20340" windowHeight="7650"/>
  </bookViews>
  <sheets>
    <sheet name="会計別" sheetId="1" r:id="rId1"/>
  </sheets>
  <definedNames>
    <definedName name="_xlnm.Print_Area" localSheetId="0">会計別!$A$1:$G$26</definedName>
  </definedNames>
  <calcPr calcId="145621"/>
</workbook>
</file>

<file path=xl/calcChain.xml><?xml version="1.0" encoding="utf-8"?>
<calcChain xmlns="http://schemas.openxmlformats.org/spreadsheetml/2006/main">
  <c r="E23" i="1" l="1"/>
  <c r="D23" i="1"/>
  <c r="C23" i="1"/>
  <c r="G22" i="1" s="1"/>
  <c r="G21" i="1"/>
  <c r="G23" i="1" s="1"/>
  <c r="F21" i="1"/>
  <c r="F23" i="1" s="1"/>
  <c r="G20" i="1"/>
  <c r="F20" i="1"/>
  <c r="E19" i="1"/>
  <c r="E25" i="1" s="1"/>
  <c r="D19" i="1"/>
  <c r="D25" i="1" s="1"/>
  <c r="C19" i="1"/>
  <c r="C25" i="1" s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G19" i="1" s="1"/>
  <c r="F9" i="1"/>
  <c r="F19" i="1" s="1"/>
  <c r="G8" i="1"/>
  <c r="F8" i="1"/>
  <c r="G7" i="1"/>
  <c r="F7" i="1"/>
  <c r="F25" i="1" s="1"/>
  <c r="G6" i="1"/>
  <c r="F6" i="1"/>
  <c r="G25" i="1" l="1"/>
  <c r="G24" i="1"/>
  <c r="F24" i="1"/>
  <c r="G18" i="1"/>
  <c r="F22" i="1"/>
</calcChain>
</file>

<file path=xl/sharedStrings.xml><?xml version="1.0" encoding="utf-8"?>
<sst xmlns="http://schemas.openxmlformats.org/spreadsheetml/2006/main" count="23" uniqueCount="22">
  <si>
    <t>（単位：千円、％）</t>
    <rPh sb="1" eb="3">
      <t>タンイ</t>
    </rPh>
    <rPh sb="4" eb="6">
      <t>センエン</t>
    </rPh>
    <phoneticPr fontId="2"/>
  </si>
  <si>
    <t>会　計　別</t>
    <rPh sb="0" eb="1">
      <t>カイ</t>
    </rPh>
    <rPh sb="2" eb="3">
      <t>ケイ</t>
    </rPh>
    <rPh sb="4" eb="5">
      <t>ベツ</t>
    </rPh>
    <phoneticPr fontId="2"/>
  </si>
  <si>
    <t>平成30年度</t>
    <rPh sb="0" eb="2">
      <t>ヘイセイ</t>
    </rPh>
    <rPh sb="4" eb="6">
      <t>ネンド</t>
    </rPh>
    <phoneticPr fontId="2"/>
  </si>
  <si>
    <t>比　　　較</t>
    <rPh sb="0" eb="1">
      <t>ヒ</t>
    </rPh>
    <rPh sb="4" eb="5">
      <t>クラ</t>
    </rPh>
    <phoneticPr fontId="2"/>
  </si>
  <si>
    <t>当初予算額(A)</t>
    <rPh sb="0" eb="2">
      <t>トウショ</t>
    </rPh>
    <rPh sb="2" eb="4">
      <t>ヨサン</t>
    </rPh>
    <rPh sb="4" eb="5">
      <t>ガク</t>
    </rPh>
    <phoneticPr fontId="2"/>
  </si>
  <si>
    <t>当初予算額(B)</t>
    <rPh sb="0" eb="2">
      <t>トウショ</t>
    </rPh>
    <rPh sb="2" eb="4">
      <t>ヨサン</t>
    </rPh>
    <rPh sb="4" eb="5">
      <t>ガク</t>
    </rPh>
    <phoneticPr fontId="2"/>
  </si>
  <si>
    <r>
      <t>3</t>
    </r>
    <r>
      <rPr>
        <sz val="11"/>
        <rFont val="ＭＳ 明朝"/>
        <family val="1"/>
        <charset val="128"/>
      </rPr>
      <t>月現計予算額(C)</t>
    </r>
    <rPh sb="1" eb="2">
      <t>ツキ</t>
    </rPh>
    <rPh sb="2" eb="3">
      <t>ゲン</t>
    </rPh>
    <rPh sb="3" eb="4">
      <t>ケイ</t>
    </rPh>
    <rPh sb="4" eb="6">
      <t>ヨサン</t>
    </rPh>
    <rPh sb="6" eb="7">
      <t>ガク</t>
    </rPh>
    <phoneticPr fontId="2"/>
  </si>
  <si>
    <t>(A)-(B)</t>
    <phoneticPr fontId="2"/>
  </si>
  <si>
    <t>(A)-(C)</t>
    <phoneticPr fontId="2"/>
  </si>
  <si>
    <t>一般会計</t>
    <rPh sb="0" eb="2">
      <t>イッパン</t>
    </rPh>
    <rPh sb="2" eb="4">
      <t>カイケイ</t>
    </rPh>
    <phoneticPr fontId="2"/>
  </si>
  <si>
    <t>特　　　別　　　会　　　計</t>
    <rPh sb="0" eb="1">
      <t>トク</t>
    </rPh>
    <rPh sb="4" eb="5">
      <t>ベツ</t>
    </rPh>
    <rPh sb="8" eb="9">
      <t>カイ</t>
    </rPh>
    <rPh sb="12" eb="13">
      <t>ケイ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</si>
  <si>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</si>
  <si>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</si>
  <si>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介護保険</t>
    <rPh sb="0" eb="2">
      <t>カイゴ</t>
    </rPh>
    <rPh sb="2" eb="4">
      <t>ホケン</t>
    </rPh>
    <phoneticPr fontId="2"/>
  </si>
  <si>
    <t>農業集落排水</t>
    <rPh sb="0" eb="2">
      <t>ノウギョウ</t>
    </rPh>
    <rPh sb="2" eb="4">
      <t>シュウラク</t>
    </rPh>
    <rPh sb="4" eb="6">
      <t>ハイスイ</t>
    </rPh>
    <phoneticPr fontId="2"/>
  </si>
  <si>
    <t>公共下水道</t>
    <rPh sb="0" eb="2">
      <t>コウキョウ</t>
    </rPh>
    <rPh sb="2" eb="5">
      <t>ゲスイドウ</t>
    </rPh>
    <phoneticPr fontId="2"/>
  </si>
  <si>
    <t>計</t>
    <rPh sb="0" eb="1">
      <t>ケイ</t>
    </rPh>
    <phoneticPr fontId="2"/>
  </si>
  <si>
    <t>企業会計</t>
    <rPh sb="0" eb="2">
      <t>キギョウ</t>
    </rPh>
    <rPh sb="2" eb="4">
      <t>カイケイ</t>
    </rPh>
    <phoneticPr fontId="2"/>
  </si>
  <si>
    <t>水道事業</t>
    <rPh sb="0" eb="2">
      <t>スイドウ</t>
    </rPh>
    <rPh sb="2" eb="4">
      <t>ジギョウ</t>
    </rPh>
    <phoneticPr fontId="2"/>
  </si>
  <si>
    <t>合　　　計</t>
    <rPh sb="0" eb="1">
      <t>ゴウ</t>
    </rPh>
    <rPh sb="4" eb="5">
      <t>ケイ</t>
    </rPh>
    <phoneticPr fontId="2"/>
  </si>
  <si>
    <t>令和元年度　東温市会計別予算の規模</t>
    <rPh sb="0" eb="2">
      <t>レイワ</t>
    </rPh>
    <rPh sb="2" eb="4">
      <t>ガンネン</t>
    </rPh>
    <rPh sb="4" eb="5">
      <t>ド</t>
    </rPh>
    <rPh sb="5" eb="7">
      <t>ヘイネンド</t>
    </rPh>
    <rPh sb="6" eb="7">
      <t>トウ</t>
    </rPh>
    <rPh sb="7" eb="8">
      <t>オン</t>
    </rPh>
    <rPh sb="8" eb="9">
      <t>シ</t>
    </rPh>
    <rPh sb="9" eb="11">
      <t>カイケイ</t>
    </rPh>
    <rPh sb="11" eb="12">
      <t>ベツ</t>
    </rPh>
    <rPh sb="12" eb="14">
      <t>ヨサン</t>
    </rPh>
    <rPh sb="15" eb="17">
      <t>キボ</t>
    </rPh>
    <phoneticPr fontId="2"/>
  </si>
  <si>
    <t>令和元年度</t>
    <rPh sb="0" eb="5">
      <t>レイワガンネンド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</si>
</sst>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\(#,##0.0\);\(&quot;△ &quot;#,##0.0\)"/>
  </numFmts>
  <fonts count="4" x14ac:knownFonts="1"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76" fontId="0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ont="1" applyAlignment="1">
      <alignment horizontal="right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 shrinkToFit="1"/>
    </xf>
    <xf numFmtId="176" fontId="0" fillId="0" borderId="11" xfId="0" applyNumberFormat="1" applyFont="1" applyBorder="1" applyAlignment="1">
      <alignment horizontal="center" vertical="center" shrinkToFit="1"/>
    </xf>
    <xf numFmtId="49" fontId="0" fillId="0" borderId="11" xfId="0" applyNumberFormat="1" applyFont="1" applyFill="1" applyBorder="1" applyAlignment="1">
      <alignment horizontal="center" vertical="center" shrinkToFit="1"/>
    </xf>
    <xf numFmtId="176" fontId="0" fillId="0" borderId="12" xfId="0" applyNumberFormat="1" applyFont="1" applyBorder="1" applyAlignment="1">
      <alignment horizontal="center" vertical="center" shrinkToFit="1"/>
    </xf>
    <xf numFmtId="176" fontId="0" fillId="0" borderId="15" xfId="0" applyNumberFormat="1" applyFont="1" applyBorder="1" applyAlignment="1">
      <alignment horizontal="center" shrinkToFit="1"/>
    </xf>
    <xf numFmtId="49" fontId="0" fillId="0" borderId="15" xfId="0" applyNumberFormat="1" applyFont="1" applyFill="1" applyBorder="1" applyAlignment="1">
      <alignment horizontal="center" shrinkToFit="1"/>
    </xf>
    <xf numFmtId="177" fontId="0" fillId="0" borderId="15" xfId="0" applyNumberFormat="1" applyFont="1" applyBorder="1" applyAlignment="1">
      <alignment shrinkToFit="1"/>
    </xf>
    <xf numFmtId="177" fontId="0" fillId="0" borderId="16" xfId="0" applyNumberFormat="1" applyFont="1" applyBorder="1" applyAlignment="1">
      <alignment shrinkToFit="1"/>
    </xf>
    <xf numFmtId="176" fontId="0" fillId="0" borderId="10" xfId="0" applyNumberFormat="1" applyFont="1" applyFill="1" applyBorder="1" applyAlignment="1">
      <alignment vertical="center"/>
    </xf>
    <xf numFmtId="176" fontId="0" fillId="0" borderId="10" xfId="0" applyNumberFormat="1" applyFont="1" applyBorder="1" applyAlignment="1">
      <alignment vertical="center"/>
    </xf>
    <xf numFmtId="176" fontId="0" fillId="0" borderId="17" xfId="0" applyNumberFormat="1" applyFont="1" applyBorder="1" applyAlignment="1">
      <alignment vertical="center"/>
    </xf>
    <xf numFmtId="176" fontId="0" fillId="0" borderId="15" xfId="0" applyNumberFormat="1" applyFont="1" applyBorder="1" applyAlignment="1"/>
    <xf numFmtId="176" fontId="0" fillId="0" borderId="15" xfId="0" applyNumberFormat="1" applyFont="1" applyFill="1" applyBorder="1" applyAlignment="1"/>
    <xf numFmtId="176" fontId="0" fillId="0" borderId="22" xfId="0" applyNumberFormat="1" applyFont="1" applyBorder="1" applyAlignment="1"/>
    <xf numFmtId="176" fontId="0" fillId="0" borderId="22" xfId="0" applyNumberFormat="1" applyFont="1" applyFill="1" applyBorder="1" applyAlignment="1"/>
    <xf numFmtId="176" fontId="0" fillId="0" borderId="25" xfId="0" applyNumberFormat="1" applyFont="1" applyBorder="1" applyAlignment="1">
      <alignment vertical="center"/>
    </xf>
    <xf numFmtId="176" fontId="0" fillId="0" borderId="25" xfId="0" applyNumberFormat="1" applyFont="1" applyFill="1" applyBorder="1" applyAlignment="1">
      <alignment vertical="center"/>
    </xf>
    <xf numFmtId="176" fontId="0" fillId="0" borderId="26" xfId="0" applyNumberFormat="1" applyFont="1" applyBorder="1" applyAlignment="1">
      <alignment vertical="center"/>
    </xf>
    <xf numFmtId="176" fontId="0" fillId="0" borderId="13" xfId="0" applyNumberFormat="1" applyFont="1" applyBorder="1" applyAlignment="1">
      <alignment horizontal="center" vertical="center"/>
    </xf>
    <xf numFmtId="176" fontId="0" fillId="0" borderId="21" xfId="0" applyNumberFormat="1" applyFont="1" applyBorder="1" applyAlignment="1">
      <alignment horizontal="center" vertical="center"/>
    </xf>
    <xf numFmtId="176" fontId="0" fillId="0" borderId="23" xfId="0" applyNumberFormat="1" applyFont="1" applyBorder="1" applyAlignment="1">
      <alignment horizontal="center" vertical="center"/>
    </xf>
    <xf numFmtId="176" fontId="0" fillId="0" borderId="24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9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13" xfId="0" applyNumberFormat="1" applyFont="1" applyBorder="1" applyAlignment="1">
      <alignment horizontal="distributed" vertical="center"/>
    </xf>
    <xf numFmtId="176" fontId="0" fillId="0" borderId="14" xfId="0" applyNumberFormat="1" applyFont="1" applyBorder="1" applyAlignment="1">
      <alignment horizontal="distributed" vertical="center"/>
    </xf>
    <xf numFmtId="176" fontId="0" fillId="0" borderId="8" xfId="0" applyNumberFormat="1" applyFont="1" applyBorder="1" applyAlignment="1">
      <alignment horizontal="distributed" vertical="center"/>
    </xf>
    <xf numFmtId="176" fontId="0" fillId="0" borderId="9" xfId="0" applyNumberFormat="1" applyFont="1" applyBorder="1" applyAlignment="1">
      <alignment horizontal="distributed" vertical="center"/>
    </xf>
    <xf numFmtId="176" fontId="0" fillId="0" borderId="18" xfId="0" applyNumberFormat="1" applyFont="1" applyBorder="1" applyAlignment="1">
      <alignment horizontal="center" vertical="center" textRotation="255"/>
    </xf>
    <xf numFmtId="176" fontId="0" fillId="0" borderId="19" xfId="0" applyNumberFormat="1" applyFont="1" applyBorder="1" applyAlignment="1">
      <alignment horizontal="center" vertical="center" textRotation="255"/>
    </xf>
    <xf numFmtId="176" fontId="0" fillId="0" borderId="20" xfId="0" applyNumberFormat="1" applyFont="1" applyBorder="1" applyAlignment="1">
      <alignment horizontal="center" vertical="center" textRotation="255"/>
    </xf>
    <xf numFmtId="176" fontId="0" fillId="0" borderId="15" xfId="0" applyNumberFormat="1" applyFont="1" applyBorder="1" applyAlignment="1">
      <alignment horizontal="distributed" vertical="center"/>
    </xf>
    <xf numFmtId="176" fontId="0" fillId="0" borderId="10" xfId="0" applyNumberFormat="1" applyFont="1" applyBorder="1" applyAlignment="1">
      <alignment horizontal="distributed" vertical="center"/>
    </xf>
    <xf numFmtId="176" fontId="0" fillId="0" borderId="15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 vertical="center"/>
    </xf>
    <xf numFmtId="176" fontId="0" fillId="0" borderId="18" xfId="0" applyNumberFormat="1" applyFont="1" applyBorder="1" applyAlignment="1">
      <alignment horizontal="center" vertical="center" textRotation="255" shrinkToFit="1"/>
    </xf>
    <xf numFmtId="176" fontId="0" fillId="0" borderId="19" xfId="0" applyNumberFormat="1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7" sqref="A27:XFD69"/>
    </sheetView>
  </sheetViews>
  <sheetFormatPr defaultRowHeight="20.100000000000001" customHeight="1" x14ac:dyDescent="0.15"/>
  <cols>
    <col min="1" max="1" width="4.625" style="1" customWidth="1"/>
    <col min="2" max="2" width="16.625" style="1" customWidth="1"/>
    <col min="3" max="4" width="13.625" style="1" customWidth="1"/>
    <col min="5" max="5" width="13.625" style="4" customWidth="1"/>
    <col min="6" max="7" width="13.625" style="1" customWidth="1"/>
    <col min="8" max="16384" width="9" style="1"/>
  </cols>
  <sheetData>
    <row r="1" spans="1:7" ht="20.100000000000001" customHeight="1" x14ac:dyDescent="0.15">
      <c r="A1" s="29" t="s">
        <v>20</v>
      </c>
      <c r="B1" s="29"/>
      <c r="C1" s="29"/>
      <c r="D1" s="29"/>
      <c r="E1" s="29"/>
      <c r="F1" s="29"/>
      <c r="G1" s="29"/>
    </row>
    <row r="2" spans="1:7" ht="20.100000000000001" customHeight="1" x14ac:dyDescent="0.15">
      <c r="A2" s="2"/>
      <c r="B2" s="2"/>
      <c r="C2" s="2"/>
      <c r="D2" s="2"/>
      <c r="E2" s="3"/>
      <c r="F2" s="2"/>
      <c r="G2" s="2"/>
    </row>
    <row r="3" spans="1:7" ht="20.100000000000001" customHeight="1" x14ac:dyDescent="0.15">
      <c r="G3" s="5" t="s">
        <v>0</v>
      </c>
    </row>
    <row r="4" spans="1:7" ht="24.75" customHeight="1" x14ac:dyDescent="0.15">
      <c r="A4" s="30" t="s">
        <v>1</v>
      </c>
      <c r="B4" s="31"/>
      <c r="C4" s="6" t="s">
        <v>21</v>
      </c>
      <c r="D4" s="34" t="s">
        <v>2</v>
      </c>
      <c r="E4" s="35"/>
      <c r="F4" s="36" t="s">
        <v>3</v>
      </c>
      <c r="G4" s="37"/>
    </row>
    <row r="5" spans="1:7" ht="24.75" customHeight="1" x14ac:dyDescent="0.15">
      <c r="A5" s="32"/>
      <c r="B5" s="33"/>
      <c r="C5" s="7" t="s">
        <v>4</v>
      </c>
      <c r="D5" s="8" t="s">
        <v>5</v>
      </c>
      <c r="E5" s="9" t="s">
        <v>6</v>
      </c>
      <c r="F5" s="8" t="s">
        <v>7</v>
      </c>
      <c r="G5" s="10" t="s">
        <v>8</v>
      </c>
    </row>
    <row r="6" spans="1:7" ht="24.75" customHeight="1" x14ac:dyDescent="0.15">
      <c r="A6" s="38" t="s">
        <v>9</v>
      </c>
      <c r="B6" s="39"/>
      <c r="C6" s="11"/>
      <c r="D6" s="11"/>
      <c r="E6" s="12"/>
      <c r="F6" s="13">
        <f>ROUND((C7/D7-1)*100,1)</f>
        <v>3.4</v>
      </c>
      <c r="G6" s="14">
        <f>ROUND((C7/E7-1)*100,1)</f>
        <v>-5.8</v>
      </c>
    </row>
    <row r="7" spans="1:7" ht="24.75" customHeight="1" x14ac:dyDescent="0.15">
      <c r="A7" s="40"/>
      <c r="B7" s="41"/>
      <c r="C7" s="15">
        <v>15397000</v>
      </c>
      <c r="D7" s="15">
        <v>14897000</v>
      </c>
      <c r="E7" s="15">
        <v>16348572</v>
      </c>
      <c r="F7" s="16">
        <f>SUM(C7-D7)</f>
        <v>500000</v>
      </c>
      <c r="G7" s="17">
        <f>SUM(C7-E7)</f>
        <v>-951572</v>
      </c>
    </row>
    <row r="8" spans="1:7" ht="24.75" customHeight="1" x14ac:dyDescent="0.15">
      <c r="A8" s="42" t="s">
        <v>10</v>
      </c>
      <c r="B8" s="45" t="s">
        <v>11</v>
      </c>
      <c r="C8" s="18"/>
      <c r="D8" s="18"/>
      <c r="E8" s="19"/>
      <c r="F8" s="13">
        <f>ROUND((C9/D9-1)*100,1)</f>
        <v>-3.2</v>
      </c>
      <c r="G8" s="14">
        <f>ROUND((C9/E9-1)*100,1)</f>
        <v>-4</v>
      </c>
    </row>
    <row r="9" spans="1:7" ht="24.75" customHeight="1" x14ac:dyDescent="0.15">
      <c r="A9" s="43"/>
      <c r="B9" s="46"/>
      <c r="C9" s="16">
        <v>3540000</v>
      </c>
      <c r="D9" s="16">
        <v>3656000</v>
      </c>
      <c r="E9" s="15">
        <v>3686811</v>
      </c>
      <c r="F9" s="16">
        <f>SUM(C9-D9)</f>
        <v>-116000</v>
      </c>
      <c r="G9" s="17">
        <f>SUM(C9-E9)</f>
        <v>-146811</v>
      </c>
    </row>
    <row r="10" spans="1:7" ht="24.75" customHeight="1" x14ac:dyDescent="0.15">
      <c r="A10" s="43"/>
      <c r="B10" s="45" t="s">
        <v>12</v>
      </c>
      <c r="C10" s="18"/>
      <c r="D10" s="18"/>
      <c r="E10" s="19"/>
      <c r="F10" s="13">
        <f>ROUND((C11/D11-1)*100,1)</f>
        <v>0.6</v>
      </c>
      <c r="G10" s="14">
        <f>ROUND((C11/E11-1)*100,1)</f>
        <v>0.4</v>
      </c>
    </row>
    <row r="11" spans="1:7" ht="24.75" customHeight="1" x14ac:dyDescent="0.15">
      <c r="A11" s="43"/>
      <c r="B11" s="46"/>
      <c r="C11" s="16">
        <v>414800</v>
      </c>
      <c r="D11" s="16">
        <v>412400</v>
      </c>
      <c r="E11" s="15">
        <v>413274</v>
      </c>
      <c r="F11" s="16">
        <f>SUM(C11-D11)</f>
        <v>2400</v>
      </c>
      <c r="G11" s="17">
        <f>SUM(C11-E11)</f>
        <v>1526</v>
      </c>
    </row>
    <row r="12" spans="1:7" ht="24.75" customHeight="1" x14ac:dyDescent="0.15">
      <c r="A12" s="43"/>
      <c r="B12" s="45" t="s">
        <v>13</v>
      </c>
      <c r="C12" s="18"/>
      <c r="D12" s="18"/>
      <c r="E12" s="19"/>
      <c r="F12" s="13">
        <f>ROUND((C13/D13-1)*100,1)</f>
        <v>1.4</v>
      </c>
      <c r="G12" s="14">
        <f>ROUND((C13/E13-1)*100,1)</f>
        <v>0.2</v>
      </c>
    </row>
    <row r="13" spans="1:7" ht="24.75" customHeight="1" x14ac:dyDescent="0.15">
      <c r="A13" s="43"/>
      <c r="B13" s="46"/>
      <c r="C13" s="16">
        <v>4052600</v>
      </c>
      <c r="D13" s="16">
        <v>3995900</v>
      </c>
      <c r="E13" s="15">
        <v>4046376</v>
      </c>
      <c r="F13" s="16">
        <f>SUM(C13-D13)</f>
        <v>56700</v>
      </c>
      <c r="G13" s="17">
        <f>SUM(C13-E13)</f>
        <v>6224</v>
      </c>
    </row>
    <row r="14" spans="1:7" ht="24.75" customHeight="1" x14ac:dyDescent="0.15">
      <c r="A14" s="43"/>
      <c r="B14" s="45" t="s">
        <v>14</v>
      </c>
      <c r="C14" s="18"/>
      <c r="D14" s="18"/>
      <c r="E14" s="19"/>
      <c r="F14" s="13">
        <f>ROUND((C15/D15-1)*100,1)</f>
        <v>24</v>
      </c>
      <c r="G14" s="14">
        <f>ROUND((C15/E15-1)*100,1)</f>
        <v>44.5</v>
      </c>
    </row>
    <row r="15" spans="1:7" ht="24.75" customHeight="1" x14ac:dyDescent="0.15">
      <c r="A15" s="43"/>
      <c r="B15" s="46"/>
      <c r="C15" s="16">
        <v>252900</v>
      </c>
      <c r="D15" s="16">
        <v>204000</v>
      </c>
      <c r="E15" s="15">
        <v>175000</v>
      </c>
      <c r="F15" s="16">
        <f>SUM(C15-D15)</f>
        <v>48900</v>
      </c>
      <c r="G15" s="17">
        <f>SUM(C15-E15)</f>
        <v>77900</v>
      </c>
    </row>
    <row r="16" spans="1:7" ht="24.75" customHeight="1" x14ac:dyDescent="0.15">
      <c r="A16" s="43"/>
      <c r="B16" s="45" t="s">
        <v>15</v>
      </c>
      <c r="C16" s="18"/>
      <c r="D16" s="18"/>
      <c r="E16" s="19"/>
      <c r="F16" s="13">
        <f>ROUND((C17/D17-1)*100,1)</f>
        <v>0.8</v>
      </c>
      <c r="G16" s="14">
        <f>ROUND((C17/E17-1)*100,1)</f>
        <v>7.3</v>
      </c>
    </row>
    <row r="17" spans="1:7" ht="24.75" customHeight="1" x14ac:dyDescent="0.15">
      <c r="A17" s="43"/>
      <c r="B17" s="46"/>
      <c r="C17" s="16">
        <v>1248900</v>
      </c>
      <c r="D17" s="16">
        <v>1238500</v>
      </c>
      <c r="E17" s="15">
        <v>1163525</v>
      </c>
      <c r="F17" s="16">
        <f>SUM(C17-D17)</f>
        <v>10400</v>
      </c>
      <c r="G17" s="17">
        <f>SUM(C17-E17)</f>
        <v>85375</v>
      </c>
    </row>
    <row r="18" spans="1:7" ht="24.75" customHeight="1" x14ac:dyDescent="0.15">
      <c r="A18" s="43"/>
      <c r="B18" s="47" t="s">
        <v>16</v>
      </c>
      <c r="C18" s="18"/>
      <c r="D18" s="18"/>
      <c r="E18" s="19"/>
      <c r="F18" s="13">
        <f>ROUND((C19/D19-1)*100,1)</f>
        <v>0</v>
      </c>
      <c r="G18" s="14">
        <f>ROUND((C19/E19-1)*100,1)</f>
        <v>0.3</v>
      </c>
    </row>
    <row r="19" spans="1:7" ht="24.75" customHeight="1" x14ac:dyDescent="0.15">
      <c r="A19" s="44"/>
      <c r="B19" s="48"/>
      <c r="C19" s="16">
        <f>SUM(C9,C11,C13,C15,C17)</f>
        <v>9509200</v>
      </c>
      <c r="D19" s="16">
        <f>SUM(D9,D11,D13,D15,D17)</f>
        <v>9506800</v>
      </c>
      <c r="E19" s="15">
        <f>SUM(E9,E11,E13,E15,E17)</f>
        <v>9484986</v>
      </c>
      <c r="F19" s="16">
        <f>SUM(F9,F11,F13,F15,F17)</f>
        <v>2400</v>
      </c>
      <c r="G19" s="17">
        <f>SUM(G9,G11,G13,G15,G17)</f>
        <v>24214</v>
      </c>
    </row>
    <row r="20" spans="1:7" ht="24.75" customHeight="1" x14ac:dyDescent="0.15">
      <c r="A20" s="49" t="s">
        <v>17</v>
      </c>
      <c r="B20" s="45" t="s">
        <v>18</v>
      </c>
      <c r="C20" s="18"/>
      <c r="D20" s="18"/>
      <c r="E20" s="19"/>
      <c r="F20" s="13">
        <f>ROUND((C21/D21-1)*100,1)</f>
        <v>-2.5</v>
      </c>
      <c r="G20" s="14">
        <f>ROUND((C21/E21-1)*100,1)</f>
        <v>-1.9</v>
      </c>
    </row>
    <row r="21" spans="1:7" ht="24.75" customHeight="1" x14ac:dyDescent="0.15">
      <c r="A21" s="50"/>
      <c r="B21" s="46"/>
      <c r="C21" s="15">
        <v>1543800</v>
      </c>
      <c r="D21" s="15">
        <v>1583700</v>
      </c>
      <c r="E21" s="15">
        <v>1573947</v>
      </c>
      <c r="F21" s="16">
        <f>SUM(C21-D21)</f>
        <v>-39900</v>
      </c>
      <c r="G21" s="17">
        <f>SUM(C21-E21)</f>
        <v>-30147</v>
      </c>
    </row>
    <row r="22" spans="1:7" ht="24.75" customHeight="1" x14ac:dyDescent="0.15">
      <c r="A22" s="50"/>
      <c r="B22" s="47" t="s">
        <v>16</v>
      </c>
      <c r="C22" s="18"/>
      <c r="D22" s="18"/>
      <c r="E22" s="19"/>
      <c r="F22" s="13">
        <f>ROUND((C23/D23-1)*100,1)</f>
        <v>-2.5</v>
      </c>
      <c r="G22" s="14">
        <f>ROUND((C23/E23-1)*100,1)</f>
        <v>-1.9</v>
      </c>
    </row>
    <row r="23" spans="1:7" ht="24.75" customHeight="1" x14ac:dyDescent="0.15">
      <c r="A23" s="50"/>
      <c r="B23" s="48"/>
      <c r="C23" s="16">
        <f>SUM(C21)</f>
        <v>1543800</v>
      </c>
      <c r="D23" s="16">
        <f>SUM(D21)</f>
        <v>1583700</v>
      </c>
      <c r="E23" s="15">
        <f>SUM(E21)</f>
        <v>1573947</v>
      </c>
      <c r="F23" s="16">
        <f>SUM(F21)</f>
        <v>-39900</v>
      </c>
      <c r="G23" s="17">
        <f>SUM(G21)</f>
        <v>-30147</v>
      </c>
    </row>
    <row r="24" spans="1:7" ht="24.75" customHeight="1" x14ac:dyDescent="0.15">
      <c r="A24" s="25" t="s">
        <v>19</v>
      </c>
      <c r="B24" s="26"/>
      <c r="C24" s="20"/>
      <c r="D24" s="20"/>
      <c r="E24" s="21"/>
      <c r="F24" s="13">
        <f>ROUND((C25/D25-1)*100,1)</f>
        <v>1.8</v>
      </c>
      <c r="G24" s="14">
        <f>ROUND((C25/E25-1)*100,1)</f>
        <v>-3.5</v>
      </c>
    </row>
    <row r="25" spans="1:7" ht="24.75" customHeight="1" x14ac:dyDescent="0.15">
      <c r="A25" s="27"/>
      <c r="B25" s="28"/>
      <c r="C25" s="22">
        <f>SUM(C7,C19,C23)</f>
        <v>26450000</v>
      </c>
      <c r="D25" s="22">
        <f>SUM(D7,D19,D23)</f>
        <v>25987500</v>
      </c>
      <c r="E25" s="23">
        <f>SUM(E7,E19,E23)</f>
        <v>27407505</v>
      </c>
      <c r="F25" s="22">
        <f>SUM(F7,F19,F23)</f>
        <v>462500</v>
      </c>
      <c r="G25" s="24">
        <f>SUM(G7,G19,G23)</f>
        <v>-957505</v>
      </c>
    </row>
  </sheetData>
  <mergeCells count="16">
    <mergeCell ref="A24:B25"/>
    <mergeCell ref="A1:G1"/>
    <mergeCell ref="A4:B5"/>
    <mergeCell ref="D4:E4"/>
    <mergeCell ref="F4:G4"/>
    <mergeCell ref="A6:B7"/>
    <mergeCell ref="A8:A19"/>
    <mergeCell ref="B8:B9"/>
    <mergeCell ref="B10:B11"/>
    <mergeCell ref="B12:B13"/>
    <mergeCell ref="B14:B15"/>
    <mergeCell ref="B16:B17"/>
    <mergeCell ref="B18:B19"/>
    <mergeCell ref="A20:A23"/>
    <mergeCell ref="B20:B21"/>
    <mergeCell ref="B22:B23"/>
  </mergeCells>
  <phoneticPr fontId="2"/>
  <printOptions horizontalCentered="1"/>
  <pageMargins left="0.59055118110236227" right="0.39370078740157483" top="0.98425196850393704" bottom="0.78740157480314965" header="0.51181102362204722" footer="0.51181102362204722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会計別</vt:lpstr>
      <vt:lpstr>会計別!Print_Area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2019-07-16T04:31:32Z</dcterms:created>
  <dcterms:modified xsi:type="dcterms:W3CDTF">2019-07-16T04:51:00Z</dcterms:modified>
</cp:coreProperties>
</file>