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0340" windowHeight="7650"/>
  </bookViews>
  <sheets>
    <sheet name="会計別" sheetId="1" r:id="rId1"/>
  </sheets>
  <definedNames>
    <definedName name="_xlnm.Print_Area" localSheetId="0">会計別!$A$1:$I$25</definedName>
  </definedNames>
  <calcPr calcId="14562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G23" i="1" l="1"/>
  <c r="F23" i="1"/>
  <c r="D23" i="1"/>
  <c r="C23" i="1"/>
  <c r="E21" i="1"/>
  <c r="E23" i="1" s="1"/>
  <c r="I20" i="1"/>
  <c r="G25" i="1"/>
  <c r="F25" i="1"/>
  <c r="D25" i="1"/>
  <c r="C25" i="1"/>
  <c r="E17" i="1"/>
  <c r="I17" i="1" s="1"/>
  <c r="I16" i="1"/>
  <c r="E15" i="1"/>
  <c r="I14" i="1" s="1"/>
  <c r="E13" i="1"/>
  <c r="I13" i="1" s="1"/>
  <c r="I12" i="1"/>
  <c r="E11" i="1"/>
  <c r="I10" i="1" s="1"/>
  <c r="E9" i="1"/>
  <c r="I9" i="1" s="1"/>
  <c r="I8" i="1"/>
  <c r="E7" i="1"/>
  <c r="I7" i="1" s="1"/>
  <c r="H6" i="1"/>
  <c r="I22" i="1" l="1"/>
  <c r="H22" i="1"/>
  <c r="H9" i="1"/>
  <c r="H17" i="1"/>
  <c r="H21" i="1"/>
  <c r="H23" i="1" s="1"/>
  <c r="H8" i="1"/>
  <c r="H20" i="1"/>
  <c r="I21" i="1"/>
  <c r="I23" i="1" s="1"/>
  <c r="H13" i="1"/>
  <c r="E25" i="1"/>
  <c r="I6" i="1"/>
  <c r="H11" i="1"/>
  <c r="H15" i="1"/>
  <c r="H10" i="1"/>
  <c r="I11" i="1"/>
  <c r="H14" i="1"/>
  <c r="I15" i="1"/>
  <c r="H7" i="1"/>
  <c r="H12" i="1"/>
  <c r="H16" i="1"/>
  <c r="H24" i="1" l="1"/>
  <c r="I24" i="1"/>
  <c r="I18" i="1"/>
  <c r="H18" i="1"/>
  <c r="I25" i="1"/>
  <c r="H25" i="1"/>
</calcChain>
</file>

<file path=xl/sharedStrings.xml><?xml version="1.0" encoding="utf-8"?>
<sst xmlns="http://schemas.openxmlformats.org/spreadsheetml/2006/main" count="25" uniqueCount="24">
  <si>
    <t>令和元年度　東温市会計別予算の規模</t>
    <rPh sb="0" eb="2">
      <t>レイワ</t>
    </rPh>
    <rPh sb="2" eb="4">
      <t>ガンネン</t>
    </rPh>
    <rPh sb="4" eb="5">
      <t>ド</t>
    </rPh>
    <rPh sb="6" eb="7">
      <t>トウ</t>
    </rPh>
    <rPh sb="7" eb="8">
      <t>オン</t>
    </rPh>
    <rPh sb="8" eb="9">
      <t>シ</t>
    </rPh>
    <rPh sb="9" eb="11">
      <t>カイケイ</t>
    </rPh>
    <rPh sb="11" eb="12">
      <t>ベツ</t>
    </rPh>
    <rPh sb="12" eb="14">
      <t>ヨサン</t>
    </rPh>
    <rPh sb="15" eb="17">
      <t>キボ</t>
    </rPh>
    <phoneticPr fontId="2"/>
  </si>
  <si>
    <t>（単位：千円、％）</t>
    <rPh sb="1" eb="3">
      <t>タンイ</t>
    </rPh>
    <rPh sb="4" eb="6">
      <t>センエン</t>
    </rPh>
    <phoneticPr fontId="2"/>
  </si>
  <si>
    <t>会　計　別</t>
    <rPh sb="0" eb="1">
      <t>カイ</t>
    </rPh>
    <rPh sb="2" eb="3">
      <t>ケイ</t>
    </rPh>
    <rPh sb="4" eb="5">
      <t>ベツ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</si>
  <si>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</si>
  <si>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r>
      <t>平成</t>
    </r>
    <r>
      <rPr>
        <sz val="11"/>
        <rFont val="ＭＳ 明朝"/>
        <family val="1"/>
        <charset val="128"/>
      </rPr>
      <t>30年度</t>
    </r>
    <rPh sb="0" eb="2">
      <t>ヘイセイ</t>
    </rPh>
    <rPh sb="4" eb="6">
      <t>ネンド</t>
    </rPh>
    <phoneticPr fontId="2"/>
  </si>
  <si>
    <t>比　　　較</t>
    <rPh sb="0" eb="1">
      <t>ヒ</t>
    </rPh>
    <rPh sb="4" eb="5">
      <t>クラ</t>
    </rPh>
    <phoneticPr fontId="2"/>
  </si>
  <si>
    <t>6月補正額</t>
    <rPh sb="1" eb="2">
      <t>ガツ</t>
    </rPh>
    <rPh sb="2" eb="4">
      <t>ホセイ</t>
    </rPh>
    <rPh sb="4" eb="5">
      <t>ガク</t>
    </rPh>
    <phoneticPr fontId="2"/>
  </si>
  <si>
    <t>既定予算額</t>
    <rPh sb="0" eb="2">
      <t>キテイ</t>
    </rPh>
    <rPh sb="2" eb="4">
      <t>ヨサン</t>
    </rPh>
    <rPh sb="4" eb="5">
      <t>ガク</t>
    </rPh>
    <phoneticPr fontId="2"/>
  </si>
  <si>
    <t>計（Ａ）</t>
    <rPh sb="0" eb="1">
      <t>ケイ</t>
    </rPh>
    <phoneticPr fontId="2"/>
  </si>
  <si>
    <t>6月累計額(B)</t>
    <rPh sb="1" eb="2">
      <t>ガツ</t>
    </rPh>
    <rPh sb="2" eb="4">
      <t>ルイケイ</t>
    </rPh>
    <rPh sb="4" eb="5">
      <t>ガク</t>
    </rPh>
    <phoneticPr fontId="2"/>
  </si>
  <si>
    <t>市最終予算額(C)</t>
    <rPh sb="0" eb="1">
      <t>シ</t>
    </rPh>
    <rPh sb="1" eb="3">
      <t>サイシュウ</t>
    </rPh>
    <rPh sb="3" eb="5">
      <t>ヨサン</t>
    </rPh>
    <rPh sb="5" eb="6">
      <t>ガク</t>
    </rPh>
    <phoneticPr fontId="2"/>
  </si>
  <si>
    <t>(A)-(B)</t>
    <phoneticPr fontId="2"/>
  </si>
  <si>
    <t>(A)-(C)</t>
    <phoneticPr fontId="2"/>
  </si>
  <si>
    <t>一般会計</t>
    <rPh sb="0" eb="2">
      <t>イッパン</t>
    </rPh>
    <rPh sb="2" eb="4">
      <t>カイケイ</t>
    </rPh>
    <phoneticPr fontId="2"/>
  </si>
  <si>
    <t>特　　　別　　　会　　　計</t>
    <rPh sb="0" eb="1">
      <t>トク</t>
    </rPh>
    <rPh sb="4" eb="5">
      <t>ベツ</t>
    </rPh>
    <rPh sb="8" eb="9">
      <t>カイ</t>
    </rPh>
    <rPh sb="12" eb="13">
      <t>ケイ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</si>
  <si>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</si>
  <si>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</si>
  <si>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</si>
  <si>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</si>
  <si>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公共下水道</t>
    <rPh sb="0" eb="2">
      <t>コウキョウ</t>
    </rPh>
    <rPh sb="2" eb="5">
      <t>ゲスイドウ</t>
    </rPh>
    <phoneticPr fontId="2"/>
  </si>
  <si>
    <t>計</t>
    <rPh sb="0" eb="1">
      <t>ケイ</t>
    </rPh>
    <phoneticPr fontId="2"/>
  </si>
  <si>
    <t>企業会計</t>
    <rPh sb="0" eb="2">
      <t>キギョウ</t>
    </rPh>
    <rPh sb="2" eb="4">
      <t>カイケイ</t>
    </rPh>
    <phoneticPr fontId="2"/>
  </si>
  <si>
    <t>水道事業</t>
    <rPh sb="0" eb="2">
      <t>スイドウ</t>
    </rPh>
    <rPh sb="2" eb="4">
      <t>ジギョウ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</si>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</sst>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\(#,##0.0\);\(&quot;△ &quot;#,##0.0\)"/>
  </numFmts>
  <fonts count="6" x14ac:knownFonts="1"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0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176" fontId="0" fillId="0" borderId="10" xfId="0" applyNumberFormat="1" applyFont="1" applyBorder="1" applyAlignment="1">
      <alignment horizontal="center" vertical="center" wrapText="1" shrinkToFit="1"/>
    </xf>
    <xf numFmtId="176" fontId="0" fillId="0" borderId="10" xfId="0" applyNumberFormat="1" applyFont="1" applyFill="1" applyBorder="1" applyAlignment="1">
      <alignment horizontal="center"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horizontal="center" vertical="center" shrinkToFit="1"/>
    </xf>
    <xf numFmtId="176" fontId="0" fillId="0" borderId="14" xfId="0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horizontal="center" vertical="center" shrinkToFit="1"/>
    </xf>
    <xf numFmtId="177" fontId="0" fillId="0" borderId="14" xfId="0" applyNumberFormat="1" applyFont="1" applyBorder="1" applyAlignment="1">
      <alignment vertical="center" shrinkToFit="1"/>
    </xf>
    <xf numFmtId="177" fontId="0" fillId="0" borderId="15" xfId="0" applyNumberFormat="1" applyFont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0" fillId="0" borderId="12" xfId="0" applyNumberFormat="1" applyFont="1" applyBorder="1" applyAlignment="1">
      <alignment horizontal="distributed" vertical="center"/>
    </xf>
    <xf numFmtId="176" fontId="0" fillId="0" borderId="13" xfId="0" applyNumberFormat="1" applyFont="1" applyBorder="1" applyAlignment="1">
      <alignment horizontal="distributed" vertical="center"/>
    </xf>
    <xf numFmtId="176" fontId="0" fillId="0" borderId="8" xfId="0" applyNumberFormat="1" applyFont="1" applyBorder="1" applyAlignment="1">
      <alignment horizontal="distributed" vertical="center"/>
    </xf>
    <xf numFmtId="176" fontId="0" fillId="0" borderId="9" xfId="0" applyNumberFormat="1" applyFont="1" applyBorder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 textRotation="255" shrinkToFit="1"/>
    </xf>
    <xf numFmtId="176" fontId="0" fillId="0" borderId="19" xfId="0" applyNumberFormat="1" applyFont="1" applyBorder="1" applyAlignment="1">
      <alignment horizontal="center" vertical="center" textRotation="255" shrinkToFit="1"/>
    </xf>
    <xf numFmtId="176" fontId="0" fillId="0" borderId="14" xfId="0" applyNumberFormat="1" applyFont="1" applyBorder="1" applyAlignment="1">
      <alignment horizontal="distributed" vertical="center"/>
    </xf>
    <xf numFmtId="176" fontId="0" fillId="0" borderId="16" xfId="0" applyNumberFormat="1" applyFont="1" applyBorder="1" applyAlignment="1">
      <alignment horizontal="distributed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6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21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 vertical="center"/>
    </xf>
    <xf numFmtId="176" fontId="0" fillId="0" borderId="24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 textRotation="255"/>
    </xf>
    <xf numFmtId="176" fontId="0" fillId="0" borderId="19" xfId="0" applyNumberFormat="1" applyFont="1" applyBorder="1" applyAlignment="1">
      <alignment horizontal="center" vertical="center" textRotation="255"/>
    </xf>
    <xf numFmtId="176" fontId="0" fillId="0" borderId="20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showZeros="0" tabSelected="1" zoomScale="90" zoomScaleNormal="90" zoomScaleSheetLayoutView="90" workbookViewId="0">
      <pane xSplit="2" ySplit="5" topLeftCell="C6" activePane="bottomRight" state="frozen"/>
      <selection activeCell="I67" sqref="I67"/>
      <selection pane="topRight" activeCell="I67" sqref="I67"/>
      <selection pane="bottomLeft" activeCell="I67" sqref="I67"/>
      <selection pane="bottomRight" activeCell="I18" sqref="I18"/>
    </sheetView>
  </sheetViews>
  <sheetFormatPr defaultRowHeight="20.100000000000001" customHeight="1" x14ac:dyDescent="0.15"/>
  <cols>
    <col min="1" max="1" width="4.625" style="1" customWidth="1"/>
    <col min="2" max="2" width="16.625" style="1" customWidth="1"/>
    <col min="3" max="9" width="13.625" style="1" customWidth="1"/>
    <col min="10" max="16384" width="9" style="1"/>
  </cols>
  <sheetData>
    <row r="1" spans="1:10" ht="20.100000000000001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20.100000000000001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0" ht="20.100000000000001" customHeight="1" x14ac:dyDescent="0.15">
      <c r="I3" s="3" t="s">
        <v>1</v>
      </c>
    </row>
    <row r="4" spans="1:10" ht="28.5" customHeight="1" x14ac:dyDescent="0.15">
      <c r="A4" s="31" t="s">
        <v>2</v>
      </c>
      <c r="B4" s="32"/>
      <c r="C4" s="35" t="s">
        <v>3</v>
      </c>
      <c r="D4" s="36"/>
      <c r="E4" s="32"/>
      <c r="F4" s="37" t="s">
        <v>4</v>
      </c>
      <c r="G4" s="38"/>
      <c r="H4" s="36" t="s">
        <v>5</v>
      </c>
      <c r="I4" s="39"/>
    </row>
    <row r="5" spans="1:10" ht="28.5" customHeight="1" x14ac:dyDescent="0.15">
      <c r="A5" s="33"/>
      <c r="B5" s="34"/>
      <c r="C5" s="4" t="s">
        <v>6</v>
      </c>
      <c r="D5" s="5" t="s">
        <v>7</v>
      </c>
      <c r="E5" s="6" t="s">
        <v>8</v>
      </c>
      <c r="F5" s="5" t="s">
        <v>9</v>
      </c>
      <c r="G5" s="7" t="s">
        <v>10</v>
      </c>
      <c r="H5" s="6" t="s">
        <v>11</v>
      </c>
      <c r="I5" s="8" t="s">
        <v>12</v>
      </c>
    </row>
    <row r="6" spans="1:10" ht="28.5" customHeight="1" x14ac:dyDescent="0.15">
      <c r="A6" s="26" t="s">
        <v>13</v>
      </c>
      <c r="B6" s="27"/>
      <c r="C6" s="9"/>
      <c r="D6" s="10"/>
      <c r="E6" s="10"/>
      <c r="F6" s="10"/>
      <c r="G6" s="11"/>
      <c r="H6" s="12">
        <f>ROUND((E7/F7-1)*100,1)</f>
        <v>4.0999999999999996</v>
      </c>
      <c r="I6" s="13">
        <f>ROUND((E7/G7-1)*100,1)</f>
        <v>-4.5999999999999996</v>
      </c>
    </row>
    <row r="7" spans="1:10" ht="28.5" customHeight="1" x14ac:dyDescent="0.15">
      <c r="A7" s="28"/>
      <c r="B7" s="29"/>
      <c r="C7" s="14">
        <v>202313</v>
      </c>
      <c r="D7" s="14">
        <v>15397000</v>
      </c>
      <c r="E7" s="14">
        <f>SUM(C7:D7)</f>
        <v>15599313</v>
      </c>
      <c r="F7" s="14">
        <v>14984363</v>
      </c>
      <c r="G7" s="14">
        <v>16348572</v>
      </c>
      <c r="H7" s="15">
        <f>SUM(E7-F7)</f>
        <v>614950</v>
      </c>
      <c r="I7" s="16">
        <f>SUM(E7-G7)</f>
        <v>-749259</v>
      </c>
    </row>
    <row r="8" spans="1:10" ht="28.5" customHeight="1" x14ac:dyDescent="0.15">
      <c r="A8" s="50" t="s">
        <v>14</v>
      </c>
      <c r="B8" s="42" t="s">
        <v>15</v>
      </c>
      <c r="C8" s="17"/>
      <c r="D8" s="18"/>
      <c r="E8" s="18"/>
      <c r="F8" s="18"/>
      <c r="G8" s="18"/>
      <c r="H8" s="12">
        <f>ROUND((E9/F9-1)*100,1)</f>
        <v>-3.2</v>
      </c>
      <c r="I8" s="13">
        <f>ROUND((E9/G9-1)*100,1)</f>
        <v>-4</v>
      </c>
    </row>
    <row r="9" spans="1:10" ht="28.5" customHeight="1" x14ac:dyDescent="0.15">
      <c r="A9" s="51"/>
      <c r="B9" s="43"/>
      <c r="C9" s="15"/>
      <c r="D9" s="14">
        <v>3540000</v>
      </c>
      <c r="E9" s="14">
        <f>SUM(C9:D9)</f>
        <v>3540000</v>
      </c>
      <c r="F9" s="14">
        <v>3656000</v>
      </c>
      <c r="G9" s="14">
        <v>3686811</v>
      </c>
      <c r="H9" s="15">
        <f>SUM(E9-F9)</f>
        <v>-116000</v>
      </c>
      <c r="I9" s="16">
        <f>SUM(E9-G9)</f>
        <v>-146811</v>
      </c>
    </row>
    <row r="10" spans="1:10" ht="28.5" customHeight="1" x14ac:dyDescent="0.15">
      <c r="A10" s="51"/>
      <c r="B10" s="42" t="s">
        <v>16</v>
      </c>
      <c r="C10" s="17"/>
      <c r="D10" s="18"/>
      <c r="E10" s="18"/>
      <c r="F10" s="18"/>
      <c r="G10" s="18"/>
      <c r="H10" s="12">
        <f>ROUND((E11/F11-1)*100,1)</f>
        <v>0.6</v>
      </c>
      <c r="I10" s="13">
        <f>ROUND((E11/G11-1)*100,1)</f>
        <v>0.4</v>
      </c>
      <c r="J10" s="19"/>
    </row>
    <row r="11" spans="1:10" ht="28.5" customHeight="1" x14ac:dyDescent="0.15">
      <c r="A11" s="51"/>
      <c r="B11" s="43"/>
      <c r="C11" s="15"/>
      <c r="D11" s="14">
        <v>414800</v>
      </c>
      <c r="E11" s="14">
        <f>SUM(C11:D11)</f>
        <v>414800</v>
      </c>
      <c r="F11" s="14">
        <v>412400</v>
      </c>
      <c r="G11" s="14">
        <v>413274</v>
      </c>
      <c r="H11" s="15">
        <f>SUM(E11-F11)</f>
        <v>2400</v>
      </c>
      <c r="I11" s="16">
        <f>SUM(E11-G11)</f>
        <v>1526</v>
      </c>
    </row>
    <row r="12" spans="1:10" ht="28.5" customHeight="1" x14ac:dyDescent="0.15">
      <c r="A12" s="51"/>
      <c r="B12" s="42" t="s">
        <v>17</v>
      </c>
      <c r="C12" s="17"/>
      <c r="D12" s="18"/>
      <c r="E12" s="18"/>
      <c r="F12" s="18"/>
      <c r="G12" s="18"/>
      <c r="H12" s="12">
        <f>ROUND((E13/F13-1)*100,1)</f>
        <v>1.4</v>
      </c>
      <c r="I12" s="13">
        <f>ROUND((E13/G13-1)*100,1)</f>
        <v>0.2</v>
      </c>
    </row>
    <row r="13" spans="1:10" ht="28.5" customHeight="1" x14ac:dyDescent="0.15">
      <c r="A13" s="51"/>
      <c r="B13" s="43"/>
      <c r="C13" s="15"/>
      <c r="D13" s="14">
        <v>4052600</v>
      </c>
      <c r="E13" s="14">
        <f>SUM(C13:D13)</f>
        <v>4052600</v>
      </c>
      <c r="F13" s="14">
        <v>3995900</v>
      </c>
      <c r="G13" s="14">
        <v>4046376</v>
      </c>
      <c r="H13" s="15">
        <f>SUM(E13-F13)</f>
        <v>56700</v>
      </c>
      <c r="I13" s="16">
        <f>SUM(E13-G13)</f>
        <v>6224</v>
      </c>
    </row>
    <row r="14" spans="1:10" ht="28.5" customHeight="1" x14ac:dyDescent="0.15">
      <c r="A14" s="51"/>
      <c r="B14" s="42" t="s">
        <v>18</v>
      </c>
      <c r="C14" s="17"/>
      <c r="D14" s="18"/>
      <c r="E14" s="18"/>
      <c r="F14" s="18"/>
      <c r="G14" s="18"/>
      <c r="H14" s="12">
        <f>ROUND((E15/F15-1)*100,1)</f>
        <v>24</v>
      </c>
      <c r="I14" s="13">
        <f>ROUND((E15/G15-1)*100,1)</f>
        <v>44.5</v>
      </c>
    </row>
    <row r="15" spans="1:10" ht="28.5" customHeight="1" x14ac:dyDescent="0.15">
      <c r="A15" s="51"/>
      <c r="B15" s="43"/>
      <c r="C15" s="15"/>
      <c r="D15" s="14">
        <v>252900</v>
      </c>
      <c r="E15" s="14">
        <f>SUM(C15:D15)</f>
        <v>252900</v>
      </c>
      <c r="F15" s="14">
        <v>204000</v>
      </c>
      <c r="G15" s="14">
        <v>175000</v>
      </c>
      <c r="H15" s="15">
        <f>SUM(E15-F15)</f>
        <v>48900</v>
      </c>
      <c r="I15" s="16">
        <f>SUM(E15-G15)</f>
        <v>77900</v>
      </c>
    </row>
    <row r="16" spans="1:10" ht="28.5" customHeight="1" x14ac:dyDescent="0.15">
      <c r="A16" s="51"/>
      <c r="B16" s="42" t="s">
        <v>19</v>
      </c>
      <c r="C16" s="17"/>
      <c r="D16" s="18"/>
      <c r="E16" s="18"/>
      <c r="F16" s="18"/>
      <c r="G16" s="18"/>
      <c r="H16" s="12">
        <f>ROUND((E17/F17-1)*100,1)</f>
        <v>0.8</v>
      </c>
      <c r="I16" s="13">
        <f>ROUND((E17/G17-1)*100,1)</f>
        <v>7.3</v>
      </c>
    </row>
    <row r="17" spans="1:9" ht="28.5" customHeight="1" x14ac:dyDescent="0.15">
      <c r="A17" s="51"/>
      <c r="B17" s="43"/>
      <c r="C17" s="15"/>
      <c r="D17" s="14">
        <v>1248900</v>
      </c>
      <c r="E17" s="14">
        <f>SUM(C17:D17)</f>
        <v>1248900</v>
      </c>
      <c r="F17" s="14">
        <v>1238500</v>
      </c>
      <c r="G17" s="14">
        <v>1163525</v>
      </c>
      <c r="H17" s="15">
        <f>SUM(E17-F17)</f>
        <v>10400</v>
      </c>
      <c r="I17" s="16">
        <f>SUM(E17-G17)</f>
        <v>85375</v>
      </c>
    </row>
    <row r="18" spans="1:9" ht="28.5" customHeight="1" x14ac:dyDescent="0.15">
      <c r="A18" s="51"/>
      <c r="B18" s="44" t="s">
        <v>20</v>
      </c>
      <c r="C18" s="17"/>
      <c r="D18" s="18"/>
      <c r="E18" s="18"/>
      <c r="F18" s="18"/>
      <c r="G18" s="18"/>
      <c r="H18" s="12">
        <f>ROUND((E19/F19-1)*100,1)</f>
        <v>0</v>
      </c>
      <c r="I18" s="13">
        <f>ROUND((E19/G19-1)*100,1)</f>
        <v>0.3</v>
      </c>
    </row>
    <row r="19" spans="1:9" ht="28.5" customHeight="1" x14ac:dyDescent="0.15">
      <c r="A19" s="52"/>
      <c r="B19" s="45"/>
      <c r="C19" s="15">
        <f t="shared" ref="C19:I19" si="0">SUM(C9,C11,C13,C15,C17)</f>
        <v>0</v>
      </c>
      <c r="D19" s="14">
        <f t="shared" si="0"/>
        <v>9509200</v>
      </c>
      <c r="E19" s="14">
        <f t="shared" si="0"/>
        <v>9509200</v>
      </c>
      <c r="F19" s="14">
        <f t="shared" si="0"/>
        <v>9506800</v>
      </c>
      <c r="G19" s="14">
        <f t="shared" si="0"/>
        <v>9484986</v>
      </c>
      <c r="H19" s="15">
        <f t="shared" si="0"/>
        <v>2400</v>
      </c>
      <c r="I19" s="16">
        <f t="shared" si="0"/>
        <v>24214</v>
      </c>
    </row>
    <row r="20" spans="1:9" ht="28.5" customHeight="1" x14ac:dyDescent="0.15">
      <c r="A20" s="40" t="s">
        <v>21</v>
      </c>
      <c r="B20" s="42" t="s">
        <v>22</v>
      </c>
      <c r="C20" s="17"/>
      <c r="D20" s="18"/>
      <c r="E20" s="18"/>
      <c r="F20" s="18"/>
      <c r="G20" s="18"/>
      <c r="H20" s="12">
        <f>ROUND((E21/F21-1)*100,1)</f>
        <v>-2.5</v>
      </c>
      <c r="I20" s="13">
        <f>ROUND((E21/G21-1)*100,1)</f>
        <v>-1.9</v>
      </c>
    </row>
    <row r="21" spans="1:9" ht="28.5" customHeight="1" x14ac:dyDescent="0.15">
      <c r="A21" s="41"/>
      <c r="B21" s="43"/>
      <c r="C21" s="14"/>
      <c r="D21" s="14">
        <v>1543800</v>
      </c>
      <c r="E21" s="14">
        <f>SUM(C21:D21)</f>
        <v>1543800</v>
      </c>
      <c r="F21" s="14">
        <v>1583700</v>
      </c>
      <c r="G21" s="14">
        <v>1573947</v>
      </c>
      <c r="H21" s="15">
        <f>SUM(E21-F21)</f>
        <v>-39900</v>
      </c>
      <c r="I21" s="16">
        <f>SUM(E21-G21)</f>
        <v>-30147</v>
      </c>
    </row>
    <row r="22" spans="1:9" ht="28.5" customHeight="1" x14ac:dyDescent="0.15">
      <c r="A22" s="41"/>
      <c r="B22" s="44" t="s">
        <v>20</v>
      </c>
      <c r="C22" s="17"/>
      <c r="D22" s="18"/>
      <c r="E22" s="18"/>
      <c r="F22" s="18"/>
      <c r="G22" s="18"/>
      <c r="H22" s="12">
        <f>ROUND((E23/F23-1)*100,1)</f>
        <v>-2.5</v>
      </c>
      <c r="I22" s="13">
        <f>ROUND((E23/G23-1)*100,1)</f>
        <v>-1.9</v>
      </c>
    </row>
    <row r="23" spans="1:9" ht="28.5" customHeight="1" x14ac:dyDescent="0.15">
      <c r="A23" s="41"/>
      <c r="B23" s="45"/>
      <c r="C23" s="15">
        <f t="shared" ref="C23:I23" si="1">SUM(C21)</f>
        <v>0</v>
      </c>
      <c r="D23" s="14">
        <f>SUM(D21)</f>
        <v>1543800</v>
      </c>
      <c r="E23" s="14">
        <f t="shared" si="1"/>
        <v>1543800</v>
      </c>
      <c r="F23" s="14">
        <f t="shared" si="1"/>
        <v>1583700</v>
      </c>
      <c r="G23" s="14">
        <f>SUM(G21)</f>
        <v>1573947</v>
      </c>
      <c r="H23" s="15">
        <f t="shared" si="1"/>
        <v>-39900</v>
      </c>
      <c r="I23" s="16">
        <f t="shared" si="1"/>
        <v>-30147</v>
      </c>
    </row>
    <row r="24" spans="1:9" ht="28.5" customHeight="1" x14ac:dyDescent="0.15">
      <c r="A24" s="46" t="s">
        <v>23</v>
      </c>
      <c r="B24" s="47"/>
      <c r="C24" s="20"/>
      <c r="D24" s="21"/>
      <c r="E24" s="21"/>
      <c r="F24" s="21"/>
      <c r="G24" s="21"/>
      <c r="H24" s="12">
        <f>ROUND((E25/F25-1)*100,1)</f>
        <v>2.2000000000000002</v>
      </c>
      <c r="I24" s="13">
        <f>ROUND((E25/G25-1)*100,1)</f>
        <v>-2.8</v>
      </c>
    </row>
    <row r="25" spans="1:9" ht="28.5" customHeight="1" x14ac:dyDescent="0.15">
      <c r="A25" s="48"/>
      <c r="B25" s="49"/>
      <c r="C25" s="22">
        <f t="shared" ref="C25:I25" si="2">SUM(C7,C19,C23)</f>
        <v>202313</v>
      </c>
      <c r="D25" s="23">
        <f t="shared" si="2"/>
        <v>26450000</v>
      </c>
      <c r="E25" s="23">
        <f t="shared" si="2"/>
        <v>26652313</v>
      </c>
      <c r="F25" s="23">
        <f t="shared" si="2"/>
        <v>26074863</v>
      </c>
      <c r="G25" s="23">
        <f t="shared" si="2"/>
        <v>27407505</v>
      </c>
      <c r="H25" s="22">
        <f t="shared" si="2"/>
        <v>577450</v>
      </c>
      <c r="I25" s="24">
        <f t="shared" si="2"/>
        <v>-755192</v>
      </c>
    </row>
    <row r="26" spans="1:9" ht="20.100000000000001" customHeight="1" x14ac:dyDescent="0.15">
      <c r="D26" s="25"/>
      <c r="E26" s="25"/>
      <c r="F26" s="25"/>
      <c r="G26" s="25"/>
    </row>
    <row r="68" spans="3:3" ht="20.100000000000001" customHeight="1" x14ac:dyDescent="0.15">
      <c r="C68" s="1">
        <v>2565</v>
      </c>
    </row>
  </sheetData>
  <mergeCells count="17">
    <mergeCell ref="A20:A23"/>
    <mergeCell ref="B20:B21"/>
    <mergeCell ref="B22:B23"/>
    <mergeCell ref="A24:B25"/>
    <mergeCell ref="A8:A19"/>
    <mergeCell ref="B8:B9"/>
    <mergeCell ref="B10:B11"/>
    <mergeCell ref="B12:B13"/>
    <mergeCell ref="B14:B15"/>
    <mergeCell ref="B16:B17"/>
    <mergeCell ref="B18:B19"/>
    <mergeCell ref="A6:B7"/>
    <mergeCell ref="A1:I1"/>
    <mergeCell ref="A4:B5"/>
    <mergeCell ref="C4:E4"/>
    <mergeCell ref="F4:G4"/>
    <mergeCell ref="H4:I4"/>
  </mergeCells>
  <phoneticPr fontId="2"/>
  <dataValidations count="1">
    <dataValidation imeMode="off" allowBlank="1" showInputMessage="1" showErrorMessage="1" sqref="C1:I1048576"/>
  </dataValidations>
  <pageMargins left="0.70866141732283472" right="0.39370078740157483" top="0.78740157480314965" bottom="0.59055118110236227" header="0.51181102362204722" footer="0.51181102362204722"/>
  <pageSetup paperSize="9" scale="77" firstPageNumber="5" orientation="portrait" useFirstPageNumber="1" errors="dash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会計別</vt:lpstr>
      <vt:lpstr>会計別!Print_Area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2019-07-16T04:44:10Z</dcterms:created>
  <dcterms:modified xsi:type="dcterms:W3CDTF">2019-07-16T04:53:39Z</dcterms:modified>
</cp:coreProperties>
</file>