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oonfile03\総務部\総務課\!課共有フォルダ!\総務係\八木\01_選挙\01_選挙執行\03_衆議院議員総選挙・最高裁判所裁判官国民審査\2024(R06).10.27執行_衆議院選挙\63_投開票結果（HP）\"/>
    </mc:Choice>
  </mc:AlternateContent>
  <xr:revisionPtr revIDLastSave="0" documentId="13_ncr:1_{38E3146C-4EA6-4927-922E-5FA7A2E4EF5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小選挙区" sheetId="1" r:id="rId1"/>
    <sheet name="比例代表" sheetId="3" r:id="rId2"/>
    <sheet name="国民審査" sheetId="4" r:id="rId3"/>
  </sheets>
  <definedNames>
    <definedName name="_xlnm.Print_Area" localSheetId="2">国民審査!$A$1:$T$20</definedName>
    <definedName name="_xlnm.Print_Area" localSheetId="0">小選挙区!$A$1:$T$29</definedName>
    <definedName name="_xlnm.Print_Area" localSheetId="1">比例代表!$A$1:$T$28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4" l="1"/>
  <c r="O19" i="4"/>
  <c r="O7" i="4"/>
  <c r="P7" i="4"/>
  <c r="O8" i="4"/>
  <c r="P8" i="4"/>
  <c r="O9" i="4"/>
  <c r="P9" i="4"/>
  <c r="O10" i="4"/>
  <c r="P10" i="4"/>
  <c r="O11" i="4"/>
  <c r="P11" i="4"/>
  <c r="O12" i="4"/>
  <c r="P12" i="4"/>
  <c r="O13" i="4"/>
  <c r="P13" i="4"/>
  <c r="O14" i="4"/>
  <c r="P14" i="4"/>
  <c r="O15" i="4"/>
  <c r="P15" i="4"/>
  <c r="O16" i="4"/>
  <c r="P16" i="4"/>
  <c r="O17" i="4"/>
  <c r="P17" i="4"/>
  <c r="O18" i="4"/>
  <c r="P18" i="4"/>
  <c r="P6" i="4"/>
  <c r="O6" i="4"/>
  <c r="O6" i="3"/>
  <c r="C20" i="1"/>
  <c r="Q10" i="4" l="1"/>
  <c r="Q9" i="4"/>
  <c r="Q8" i="4"/>
  <c r="Q7" i="4"/>
  <c r="Q6" i="4"/>
  <c r="M20" i="4"/>
  <c r="L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20" i="4" s="1"/>
  <c r="J20" i="4"/>
  <c r="I20" i="4"/>
  <c r="K19" i="4"/>
  <c r="K18" i="4"/>
  <c r="K17" i="4"/>
  <c r="K16" i="4"/>
  <c r="K15" i="4"/>
  <c r="K14" i="4"/>
  <c r="K13" i="4"/>
  <c r="K12" i="4"/>
  <c r="K11" i="4"/>
  <c r="K10" i="4"/>
  <c r="K8" i="4"/>
  <c r="K9" i="4"/>
  <c r="K7" i="4"/>
  <c r="K6" i="4"/>
  <c r="Q19" i="4"/>
  <c r="Q18" i="4"/>
  <c r="Q17" i="4"/>
  <c r="Q16" i="4"/>
  <c r="Q15" i="4"/>
  <c r="Q14" i="4"/>
  <c r="Q13" i="4"/>
  <c r="Q12" i="4"/>
  <c r="Q11" i="4"/>
  <c r="P19" i="3"/>
  <c r="O19" i="3"/>
  <c r="P18" i="3"/>
  <c r="O18" i="3"/>
  <c r="Q18" i="3" s="1"/>
  <c r="P17" i="3"/>
  <c r="O17" i="3"/>
  <c r="Q17" i="3" s="1"/>
  <c r="P16" i="3"/>
  <c r="O16" i="3"/>
  <c r="Q16" i="3" s="1"/>
  <c r="P15" i="3"/>
  <c r="O15" i="3"/>
  <c r="P14" i="3"/>
  <c r="O14" i="3"/>
  <c r="P13" i="3"/>
  <c r="O13" i="3"/>
  <c r="Q13" i="3" s="1"/>
  <c r="P12" i="3"/>
  <c r="O12" i="3"/>
  <c r="Q12" i="3" s="1"/>
  <c r="P11" i="3"/>
  <c r="O11" i="3"/>
  <c r="Q11" i="3" s="1"/>
  <c r="P10" i="3"/>
  <c r="O10" i="3"/>
  <c r="Q10" i="3" s="1"/>
  <c r="P9" i="3"/>
  <c r="Q9" i="3" s="1"/>
  <c r="O9" i="3"/>
  <c r="P8" i="3"/>
  <c r="O8" i="3"/>
  <c r="Q8" i="3" s="1"/>
  <c r="P7" i="3"/>
  <c r="Q7" i="3" s="1"/>
  <c r="O7" i="3"/>
  <c r="P6" i="3"/>
  <c r="M20" i="3"/>
  <c r="L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F28" i="3"/>
  <c r="G20" i="4"/>
  <c r="F20" i="4"/>
  <c r="D20" i="4"/>
  <c r="C20" i="4"/>
  <c r="H19" i="4"/>
  <c r="E19" i="4"/>
  <c r="H18" i="4"/>
  <c r="E18" i="4"/>
  <c r="H17" i="4"/>
  <c r="E17" i="4"/>
  <c r="H16" i="4"/>
  <c r="E16" i="4"/>
  <c r="H15" i="4"/>
  <c r="E15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G20" i="3"/>
  <c r="G28" i="3" s="1"/>
  <c r="F20" i="3"/>
  <c r="D20" i="3"/>
  <c r="D28" i="3" s="1"/>
  <c r="C20" i="3"/>
  <c r="C28" i="3" s="1"/>
  <c r="H19" i="3"/>
  <c r="E19" i="3"/>
  <c r="H18" i="3"/>
  <c r="E18" i="3"/>
  <c r="H17" i="3"/>
  <c r="E17" i="3"/>
  <c r="H16" i="3"/>
  <c r="E16" i="3"/>
  <c r="H15" i="3"/>
  <c r="E15" i="3"/>
  <c r="H14" i="3"/>
  <c r="E14" i="3"/>
  <c r="H13" i="3"/>
  <c r="E13" i="3"/>
  <c r="H12" i="3"/>
  <c r="E12" i="3"/>
  <c r="H11" i="3"/>
  <c r="E11" i="3"/>
  <c r="H10" i="3"/>
  <c r="E10" i="3"/>
  <c r="H9" i="3"/>
  <c r="E9" i="3"/>
  <c r="H8" i="3"/>
  <c r="E8" i="3"/>
  <c r="H7" i="3"/>
  <c r="E7" i="3"/>
  <c r="H6" i="3"/>
  <c r="E6" i="3"/>
  <c r="K24" i="1"/>
  <c r="H24" i="1"/>
  <c r="E24" i="1"/>
  <c r="P19" i="1"/>
  <c r="O19" i="1"/>
  <c r="P18" i="1"/>
  <c r="O18" i="1"/>
  <c r="Q18" i="1" s="1"/>
  <c r="P17" i="1"/>
  <c r="O17" i="1"/>
  <c r="P16" i="1"/>
  <c r="O16" i="1"/>
  <c r="P15" i="1"/>
  <c r="O15" i="1"/>
  <c r="P14" i="1"/>
  <c r="O14" i="1"/>
  <c r="P13" i="1"/>
  <c r="O13" i="1"/>
  <c r="P12" i="1"/>
  <c r="O12" i="1"/>
  <c r="Q12" i="1" s="1"/>
  <c r="P11" i="1"/>
  <c r="O11" i="1"/>
  <c r="Q11" i="1" s="1"/>
  <c r="P10" i="1"/>
  <c r="O10" i="1"/>
  <c r="P9" i="1"/>
  <c r="O9" i="1"/>
  <c r="Q9" i="1" s="1"/>
  <c r="P8" i="1"/>
  <c r="O8" i="1"/>
  <c r="P7" i="1"/>
  <c r="O7" i="1"/>
  <c r="Q7" i="1" s="1"/>
  <c r="P6" i="1"/>
  <c r="O6" i="1"/>
  <c r="R6" i="1" s="1"/>
  <c r="M20" i="1"/>
  <c r="M28" i="1" s="1"/>
  <c r="L20" i="1"/>
  <c r="L28" i="1" s="1"/>
  <c r="Q17" i="1" l="1"/>
  <c r="K20" i="4"/>
  <c r="Q14" i="3"/>
  <c r="Q15" i="3"/>
  <c r="N20" i="3"/>
  <c r="Q19" i="3"/>
  <c r="O20" i="3"/>
  <c r="P20" i="3"/>
  <c r="Q16" i="1"/>
  <c r="Q15" i="1"/>
  <c r="Q10" i="1"/>
  <c r="Q14" i="1"/>
  <c r="Q19" i="1"/>
  <c r="Q13" i="1"/>
  <c r="P20" i="1"/>
  <c r="Q8" i="1"/>
  <c r="E20" i="4"/>
  <c r="Q6" i="1"/>
  <c r="H20" i="3"/>
  <c r="O20" i="1"/>
  <c r="O28" i="1" s="1"/>
  <c r="Q6" i="3"/>
  <c r="H20" i="4"/>
  <c r="E20" i="3"/>
  <c r="P24" i="3"/>
  <c r="S24" i="3" s="1"/>
  <c r="O24" i="3"/>
  <c r="R24" i="3" s="1"/>
  <c r="N24" i="3"/>
  <c r="K24" i="3"/>
  <c r="H24" i="3"/>
  <c r="E24" i="3"/>
  <c r="P24" i="1"/>
  <c r="S24" i="1" s="1"/>
  <c r="O24" i="1"/>
  <c r="R24" i="1" s="1"/>
  <c r="N24" i="1"/>
  <c r="I20" i="1"/>
  <c r="I28" i="1" s="1"/>
  <c r="J20" i="1"/>
  <c r="J28" i="1" s="1"/>
  <c r="Q20" i="3" l="1"/>
  <c r="H28" i="3"/>
  <c r="E28" i="3"/>
  <c r="Q20" i="1"/>
  <c r="P28" i="1"/>
  <c r="Q24" i="1"/>
  <c r="Q24" i="3"/>
  <c r="T24" i="1" l="1"/>
  <c r="Q28" i="1"/>
  <c r="T24" i="3"/>
  <c r="S19" i="4"/>
  <c r="R19" i="4"/>
  <c r="S18" i="4"/>
  <c r="R18" i="4"/>
  <c r="S17" i="4"/>
  <c r="R17" i="4"/>
  <c r="S16" i="4"/>
  <c r="R16" i="4"/>
  <c r="S15" i="4"/>
  <c r="R15" i="4"/>
  <c r="S14" i="4"/>
  <c r="R14" i="4"/>
  <c r="S13" i="4"/>
  <c r="R13" i="4"/>
  <c r="S12" i="4"/>
  <c r="R12" i="4"/>
  <c r="S11" i="4"/>
  <c r="R11" i="4"/>
  <c r="S10" i="4"/>
  <c r="R10" i="4"/>
  <c r="S9" i="4"/>
  <c r="R9" i="4"/>
  <c r="S8" i="4"/>
  <c r="R8" i="4"/>
  <c r="S7" i="4"/>
  <c r="R7" i="4"/>
  <c r="S6" i="4"/>
  <c r="M28" i="3"/>
  <c r="L28" i="3"/>
  <c r="J20" i="3"/>
  <c r="J28" i="3" s="1"/>
  <c r="I20" i="3"/>
  <c r="I28" i="3" s="1"/>
  <c r="S19" i="3"/>
  <c r="R19" i="3"/>
  <c r="K19" i="3"/>
  <c r="S18" i="3"/>
  <c r="R18" i="3"/>
  <c r="K18" i="3"/>
  <c r="S17" i="3"/>
  <c r="R17" i="3"/>
  <c r="K17" i="3"/>
  <c r="S16" i="3"/>
  <c r="R16" i="3"/>
  <c r="K16" i="3"/>
  <c r="S15" i="3"/>
  <c r="R15" i="3"/>
  <c r="K15" i="3"/>
  <c r="S14" i="3"/>
  <c r="R14" i="3"/>
  <c r="K14" i="3"/>
  <c r="S13" i="3"/>
  <c r="R13" i="3"/>
  <c r="K13" i="3"/>
  <c r="S12" i="3"/>
  <c r="R12" i="3"/>
  <c r="K12" i="3"/>
  <c r="S11" i="3"/>
  <c r="R11" i="3"/>
  <c r="K11" i="3"/>
  <c r="S10" i="3"/>
  <c r="R10" i="3"/>
  <c r="K10" i="3"/>
  <c r="S9" i="3"/>
  <c r="R9" i="3"/>
  <c r="K9" i="3"/>
  <c r="S8" i="3"/>
  <c r="R8" i="3"/>
  <c r="K8" i="3"/>
  <c r="S7" i="3"/>
  <c r="R7" i="3"/>
  <c r="K7" i="3"/>
  <c r="R6" i="3"/>
  <c r="K6" i="3"/>
  <c r="T12" i="3" l="1"/>
  <c r="T9" i="4"/>
  <c r="T15" i="4"/>
  <c r="T17" i="4"/>
  <c r="O20" i="4"/>
  <c r="R20" i="4" s="1"/>
  <c r="P28" i="3"/>
  <c r="S28" i="3" s="1"/>
  <c r="T7" i="3"/>
  <c r="T9" i="3"/>
  <c r="T11" i="3"/>
  <c r="T13" i="3"/>
  <c r="T15" i="3"/>
  <c r="T17" i="3"/>
  <c r="T19" i="3"/>
  <c r="T8" i="4"/>
  <c r="T10" i="4"/>
  <c r="T12" i="4"/>
  <c r="T14" i="4"/>
  <c r="T16" i="4"/>
  <c r="T18" i="4"/>
  <c r="R6" i="4"/>
  <c r="N28" i="3"/>
  <c r="T18" i="3"/>
  <c r="O28" i="3"/>
  <c r="R28" i="3" s="1"/>
  <c r="T7" i="4"/>
  <c r="T11" i="4"/>
  <c r="T13" i="4"/>
  <c r="T19" i="4"/>
  <c r="T8" i="3"/>
  <c r="T10" i="3"/>
  <c r="T14" i="3"/>
  <c r="T16" i="3"/>
  <c r="P20" i="4"/>
  <c r="S20" i="4" s="1"/>
  <c r="T6" i="3"/>
  <c r="K20" i="3"/>
  <c r="K28" i="3" s="1"/>
  <c r="S6" i="3"/>
  <c r="R8" i="1"/>
  <c r="S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S7" i="1"/>
  <c r="R7" i="1"/>
  <c r="S6" i="1"/>
  <c r="N6" i="1"/>
  <c r="N8" i="1"/>
  <c r="N9" i="1"/>
  <c r="N10" i="1"/>
  <c r="N11" i="1"/>
  <c r="N12" i="1"/>
  <c r="N13" i="1"/>
  <c r="N14" i="1"/>
  <c r="N15" i="1"/>
  <c r="N16" i="1"/>
  <c r="N17" i="1"/>
  <c r="N18" i="1"/>
  <c r="N19" i="1"/>
  <c r="N7" i="1"/>
  <c r="N20" i="1" l="1"/>
  <c r="N28" i="1" s="1"/>
  <c r="R20" i="3"/>
  <c r="S20" i="3"/>
  <c r="Q28" i="3"/>
  <c r="T28" i="3" s="1"/>
  <c r="T6" i="4"/>
  <c r="Q20" i="4"/>
  <c r="T20" i="4" s="1"/>
  <c r="T20" i="3" l="1"/>
  <c r="Q29" i="3"/>
  <c r="G20" i="1"/>
  <c r="G28" i="1" s="1"/>
  <c r="S28" i="1" s="1"/>
  <c r="F20" i="1"/>
  <c r="D20" i="1"/>
  <c r="D28" i="1" s="1"/>
  <c r="C28" i="1"/>
  <c r="K19" i="1"/>
  <c r="H19" i="1"/>
  <c r="E19" i="1"/>
  <c r="K18" i="1"/>
  <c r="H18" i="1"/>
  <c r="E18" i="1"/>
  <c r="K17" i="1"/>
  <c r="H17" i="1"/>
  <c r="E17" i="1"/>
  <c r="K16" i="1"/>
  <c r="H16" i="1"/>
  <c r="E16" i="1"/>
  <c r="K15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8" i="1"/>
  <c r="H8" i="1"/>
  <c r="E8" i="1"/>
  <c r="K7" i="1"/>
  <c r="H7" i="1"/>
  <c r="E7" i="1"/>
  <c r="K6" i="1"/>
  <c r="H6" i="1"/>
  <c r="E6" i="1"/>
  <c r="R20" i="1" l="1"/>
  <c r="F28" i="1"/>
  <c r="R28" i="1" s="1"/>
  <c r="S20" i="1"/>
  <c r="T7" i="1"/>
  <c r="T11" i="1"/>
  <c r="T15" i="1"/>
  <c r="T19" i="1"/>
  <c r="T9" i="1"/>
  <c r="T13" i="1"/>
  <c r="T17" i="1"/>
  <c r="T6" i="1"/>
  <c r="T10" i="1"/>
  <c r="T18" i="1"/>
  <c r="T8" i="1"/>
  <c r="T12" i="1"/>
  <c r="T16" i="1"/>
  <c r="T14" i="1"/>
  <c r="K20" i="1"/>
  <c r="K28" i="1" s="1"/>
  <c r="H20" i="1"/>
  <c r="H28" i="1" s="1"/>
  <c r="T28" i="1" s="1"/>
  <c r="E20" i="1"/>
  <c r="E28" i="1" s="1"/>
  <c r="T20" i="1" l="1"/>
</calcChain>
</file>

<file path=xl/sharedStrings.xml><?xml version="1.0" encoding="utf-8"?>
<sst xmlns="http://schemas.openxmlformats.org/spreadsheetml/2006/main" count="274" uniqueCount="47">
  <si>
    <t>男</t>
  </si>
  <si>
    <t>女</t>
  </si>
  <si>
    <t>計</t>
  </si>
  <si>
    <t>第　１</t>
  </si>
  <si>
    <t>第　２</t>
  </si>
  <si>
    <t>第　３</t>
  </si>
  <si>
    <t>第　４</t>
  </si>
  <si>
    <t>第　５</t>
  </si>
  <si>
    <t>第　６</t>
  </si>
  <si>
    <t>第　７</t>
  </si>
  <si>
    <t>第　８</t>
  </si>
  <si>
    <t>第　９</t>
  </si>
  <si>
    <t>第 10</t>
  </si>
  <si>
    <t>第 11</t>
  </si>
  <si>
    <t>第 12</t>
  </si>
  <si>
    <t>第 13</t>
  </si>
  <si>
    <t>第 14</t>
  </si>
  <si>
    <t>名簿登録者数</t>
    <rPh sb="0" eb="2">
      <t>メイボ</t>
    </rPh>
    <rPh sb="2" eb="5">
      <t>トウロクシャ</t>
    </rPh>
    <rPh sb="5" eb="6">
      <t>スウ</t>
    </rPh>
    <phoneticPr fontId="1"/>
  </si>
  <si>
    <t>当日有権者数</t>
    <rPh sb="0" eb="2">
      <t>トウジツ</t>
    </rPh>
    <rPh sb="2" eb="5">
      <t>ユウケンシャ</t>
    </rPh>
    <rPh sb="5" eb="6">
      <t>スウ</t>
    </rPh>
    <phoneticPr fontId="1"/>
  </si>
  <si>
    <t>投票者数（合計）</t>
    <rPh sb="0" eb="3">
      <t>トウヒョウシャ</t>
    </rPh>
    <rPh sb="3" eb="4">
      <t>スウ</t>
    </rPh>
    <rPh sb="5" eb="7">
      <t>ゴウケイ</t>
    </rPh>
    <phoneticPr fontId="1"/>
  </si>
  <si>
    <t>投票率</t>
    <rPh sb="0" eb="2">
      <t>トウヒョウ</t>
    </rPh>
    <rPh sb="2" eb="3">
      <t>リツ</t>
    </rPh>
    <phoneticPr fontId="1"/>
  </si>
  <si>
    <t>当日投票者数</t>
    <rPh sb="0" eb="2">
      <t>トウジツ</t>
    </rPh>
    <rPh sb="2" eb="5">
      <t>トウヒョウシャ</t>
    </rPh>
    <rPh sb="5" eb="6">
      <t>スウ</t>
    </rPh>
    <phoneticPr fontId="1"/>
  </si>
  <si>
    <t>期日前投票者数</t>
    <rPh sb="0" eb="2">
      <t>キジツ</t>
    </rPh>
    <rPh sb="2" eb="3">
      <t>マエ</t>
    </rPh>
    <rPh sb="3" eb="6">
      <t>トウヒョウシャ</t>
    </rPh>
    <rPh sb="6" eb="7">
      <t>スウ</t>
    </rPh>
    <phoneticPr fontId="1"/>
  </si>
  <si>
    <t>投　票　結　果　（投票区別）</t>
    <rPh sb="0" eb="1">
      <t>トウ</t>
    </rPh>
    <rPh sb="2" eb="3">
      <t>ヒョウ</t>
    </rPh>
    <rPh sb="4" eb="5">
      <t>ムスビ</t>
    </rPh>
    <rPh sb="6" eb="7">
      <t>ハテ</t>
    </rPh>
    <rPh sb="9" eb="11">
      <t>トウヒョウ</t>
    </rPh>
    <rPh sb="11" eb="12">
      <t>ク</t>
    </rPh>
    <rPh sb="12" eb="13">
      <t>ベツ</t>
    </rPh>
    <phoneticPr fontId="2"/>
  </si>
  <si>
    <t>男</t>
    <phoneticPr fontId="1"/>
  </si>
  <si>
    <t>女</t>
    <phoneticPr fontId="1"/>
  </si>
  <si>
    <t>国内</t>
    <rPh sb="0" eb="2">
      <t>コクナイ</t>
    </rPh>
    <phoneticPr fontId="1"/>
  </si>
  <si>
    <t>在外</t>
    <rPh sb="0" eb="2">
      <t>ザイガイ</t>
    </rPh>
    <phoneticPr fontId="1"/>
  </si>
  <si>
    <t>北野田</t>
    <rPh sb="0" eb="1">
      <t>キタ</t>
    </rPh>
    <rPh sb="1" eb="3">
      <t>ノダ</t>
    </rPh>
    <phoneticPr fontId="1"/>
  </si>
  <si>
    <t>北　小</t>
    <rPh sb="0" eb="1">
      <t>キタ</t>
    </rPh>
    <rPh sb="2" eb="3">
      <t>ショウ</t>
    </rPh>
    <phoneticPr fontId="1"/>
  </si>
  <si>
    <t>西　岡</t>
    <rPh sb="0" eb="1">
      <t>ニシ</t>
    </rPh>
    <rPh sb="2" eb="3">
      <t>オカ</t>
    </rPh>
    <phoneticPr fontId="1"/>
  </si>
  <si>
    <t>牛　団</t>
    <rPh sb="0" eb="1">
      <t>ウシ</t>
    </rPh>
    <rPh sb="2" eb="3">
      <t>ダン</t>
    </rPh>
    <phoneticPr fontId="1"/>
  </si>
  <si>
    <t>上　村</t>
    <rPh sb="0" eb="1">
      <t>ウエ</t>
    </rPh>
    <rPh sb="2" eb="3">
      <t>ムラ</t>
    </rPh>
    <phoneticPr fontId="1"/>
  </si>
  <si>
    <t>拝志小</t>
    <rPh sb="0" eb="1">
      <t>ハイ</t>
    </rPh>
    <rPh sb="1" eb="2">
      <t>シ</t>
    </rPh>
    <rPh sb="2" eb="3">
      <t>ショウ</t>
    </rPh>
    <phoneticPr fontId="1"/>
  </si>
  <si>
    <t>上林小</t>
    <rPh sb="0" eb="2">
      <t>カミハヤシ</t>
    </rPh>
    <rPh sb="2" eb="3">
      <t>ショウ</t>
    </rPh>
    <phoneticPr fontId="1"/>
  </si>
  <si>
    <t>川上小</t>
    <rPh sb="0" eb="2">
      <t>カワカミ</t>
    </rPh>
    <rPh sb="2" eb="3">
      <t>ショウ</t>
    </rPh>
    <phoneticPr fontId="1"/>
  </si>
  <si>
    <t>奥松瀬</t>
    <rPh sb="0" eb="1">
      <t>オク</t>
    </rPh>
    <rPh sb="1" eb="2">
      <t>マツ</t>
    </rPh>
    <rPh sb="2" eb="3">
      <t>セ</t>
    </rPh>
    <phoneticPr fontId="1"/>
  </si>
  <si>
    <t>井　内</t>
    <rPh sb="0" eb="1">
      <t>イ</t>
    </rPh>
    <rPh sb="2" eb="3">
      <t>ウチ</t>
    </rPh>
    <phoneticPr fontId="1"/>
  </si>
  <si>
    <t>東谷小</t>
    <rPh sb="0" eb="2">
      <t>ヒガシタニ</t>
    </rPh>
    <rPh sb="2" eb="3">
      <t>ショウ</t>
    </rPh>
    <phoneticPr fontId="1"/>
  </si>
  <si>
    <t>国内+在外</t>
    <rPh sb="0" eb="2">
      <t>コクナイ</t>
    </rPh>
    <rPh sb="3" eb="5">
      <t>ザイガイ</t>
    </rPh>
    <phoneticPr fontId="1"/>
  </si>
  <si>
    <t>合　計</t>
    <rPh sb="0" eb="1">
      <t>ゴウ</t>
    </rPh>
    <rPh sb="2" eb="3">
      <t>ケイ</t>
    </rPh>
    <phoneticPr fontId="1"/>
  </si>
  <si>
    <t>中　公</t>
    <rPh sb="0" eb="1">
      <t>チュウ</t>
    </rPh>
    <rPh sb="2" eb="3">
      <t>コウ</t>
    </rPh>
    <phoneticPr fontId="1"/>
  </si>
  <si>
    <t>川　公</t>
    <rPh sb="0" eb="1">
      <t>カワ</t>
    </rPh>
    <rPh sb="2" eb="3">
      <t>コウ</t>
    </rPh>
    <phoneticPr fontId="1"/>
  </si>
  <si>
    <t>選挙名　　衆議院小選挙区選出議員選挙（令和6年10月27日執行）</t>
    <rPh sb="5" eb="8">
      <t>シュウギイン</t>
    </rPh>
    <rPh sb="8" eb="12">
      <t>ショウセンキョク</t>
    </rPh>
    <rPh sb="12" eb="14">
      <t>センシュツ</t>
    </rPh>
    <rPh sb="14" eb="16">
      <t>ギイン</t>
    </rPh>
    <rPh sb="16" eb="18">
      <t>センキョ</t>
    </rPh>
    <rPh sb="19" eb="21">
      <t>レイワ</t>
    </rPh>
    <phoneticPr fontId="1"/>
  </si>
  <si>
    <t>選挙名　　衆議院比例代表選出議員選挙（令和6年10月27日執行）</t>
    <rPh sb="5" eb="8">
      <t>シュウギイン</t>
    </rPh>
    <rPh sb="8" eb="10">
      <t>ヒレイ</t>
    </rPh>
    <rPh sb="10" eb="12">
      <t>ダイヒョウ</t>
    </rPh>
    <rPh sb="12" eb="14">
      <t>センシュツ</t>
    </rPh>
    <rPh sb="14" eb="16">
      <t>ギイン</t>
    </rPh>
    <rPh sb="16" eb="18">
      <t>センキョ</t>
    </rPh>
    <rPh sb="19" eb="21">
      <t>レイワ</t>
    </rPh>
    <phoneticPr fontId="1"/>
  </si>
  <si>
    <t>重　幼</t>
    <rPh sb="0" eb="1">
      <t>シゲ</t>
    </rPh>
    <rPh sb="2" eb="3">
      <t>ヨウ</t>
    </rPh>
    <phoneticPr fontId="1"/>
  </si>
  <si>
    <t>選挙名　　最高裁判所裁判官国民審査（令和6年10月27日執行）</t>
    <rPh sb="5" eb="17">
      <t>サ</t>
    </rPh>
    <rPh sb="18" eb="20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</si>
</sst>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0.0%"/>
  </numFmts>
  <fonts count="23">
    <font>
      <sz val="14"/>
      <name val="明朝"/>
      <family val="1"/>
      <charset val="128"/>
    </font>
    <font>
      <sz val="7"/>
      <name val="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color indexed="12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4"/>
      <color rgb="FF00206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4"/>
      <color rgb="FF00206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b/>
      <sz val="28"/>
      <name val="ＭＳ Ｐ明朝"/>
      <family val="1"/>
      <charset val="128"/>
    </font>
    <font>
      <sz val="14"/>
      <name val="明朝"/>
      <family val="1"/>
      <charset val="128"/>
    </font>
    <font>
      <b/>
      <sz val="14"/>
      <color rgb="FF00B05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76" fontId="7" fillId="0" borderId="0" applyFill="0" applyBorder="0" applyAlignment="0"/>
    <xf numFmtId="0" fontId="8" fillId="0" borderId="0">
      <alignment horizontal="left"/>
    </xf>
    <xf numFmtId="0" fontId="9" fillId="0" borderId="3" applyNumberFormat="0" applyAlignment="0" applyProtection="0">
      <alignment horizontal="left" vertical="center"/>
    </xf>
    <xf numFmtId="0" fontId="9" fillId="0" borderId="4">
      <alignment horizontal="left" vertical="center"/>
    </xf>
    <xf numFmtId="0" fontId="10" fillId="0" borderId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>
      <alignment horizontal="center"/>
    </xf>
    <xf numFmtId="9" fontId="21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3" fillId="0" borderId="0" xfId="0" applyFont="1" applyAlignment="1">
      <alignment shrinkToFit="1"/>
    </xf>
    <xf numFmtId="0" fontId="3" fillId="0" borderId="0" xfId="0" applyFont="1" applyBorder="1" applyAlignment="1">
      <alignment shrinkToFit="1"/>
    </xf>
    <xf numFmtId="3" fontId="17" fillId="0" borderId="2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3" fontId="4" fillId="0" borderId="0" xfId="0" applyNumberFormat="1" applyFont="1" applyAlignment="1">
      <alignment vertical="center" shrinkToFit="1"/>
    </xf>
    <xf numFmtId="3" fontId="16" fillId="0" borderId="8" xfId="0" applyNumberFormat="1" applyFont="1" applyFill="1" applyBorder="1" applyAlignment="1">
      <alignment vertical="center" shrinkToFit="1"/>
    </xf>
    <xf numFmtId="3" fontId="4" fillId="0" borderId="9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3" fontId="16" fillId="0" borderId="16" xfId="0" applyNumberFormat="1" applyFont="1" applyFill="1" applyBorder="1" applyAlignment="1">
      <alignment vertical="center" shrinkToFit="1"/>
    </xf>
    <xf numFmtId="3" fontId="17" fillId="0" borderId="1" xfId="0" applyNumberFormat="1" applyFont="1" applyFill="1" applyBorder="1" applyAlignment="1">
      <alignment vertical="center" shrinkToFit="1"/>
    </xf>
    <xf numFmtId="3" fontId="4" fillId="0" borderId="17" xfId="0" applyNumberFormat="1" applyFont="1" applyFill="1" applyBorder="1" applyAlignment="1">
      <alignment vertical="center" shrinkToFit="1"/>
    </xf>
    <xf numFmtId="2" fontId="18" fillId="0" borderId="16" xfId="0" applyNumberFormat="1" applyFont="1" applyFill="1" applyBorder="1" applyAlignment="1">
      <alignment vertical="center" shrinkToFit="1"/>
    </xf>
    <xf numFmtId="2" fontId="19" fillId="0" borderId="1" xfId="0" applyNumberFormat="1" applyFont="1" applyFill="1" applyBorder="1" applyAlignment="1">
      <alignment vertical="center" shrinkToFit="1"/>
    </xf>
    <xf numFmtId="2" fontId="4" fillId="0" borderId="17" xfId="0" applyNumberFormat="1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3" fontId="16" fillId="0" borderId="10" xfId="0" applyNumberFormat="1" applyFont="1" applyFill="1" applyBorder="1" applyAlignment="1">
      <alignment vertical="center" shrinkToFit="1"/>
    </xf>
    <xf numFmtId="3" fontId="17" fillId="0" borderId="11" xfId="0" applyNumberFormat="1" applyFont="1" applyFill="1" applyBorder="1" applyAlignment="1">
      <alignment vertical="center" shrinkToFit="1"/>
    </xf>
    <xf numFmtId="3" fontId="4" fillId="0" borderId="12" xfId="0" applyNumberFormat="1" applyFont="1" applyFill="1" applyBorder="1" applyAlignment="1">
      <alignment vertical="center" shrinkToFit="1"/>
    </xf>
    <xf numFmtId="2" fontId="18" fillId="0" borderId="20" xfId="0" applyNumberFormat="1" applyFont="1" applyFill="1" applyBorder="1" applyAlignment="1">
      <alignment vertical="center" shrinkToFit="1"/>
    </xf>
    <xf numFmtId="2" fontId="19" fillId="0" borderId="21" xfId="0" applyNumberFormat="1" applyFont="1" applyFill="1" applyBorder="1" applyAlignment="1">
      <alignment vertical="center" shrinkToFit="1"/>
    </xf>
    <xf numFmtId="2" fontId="4" fillId="0" borderId="22" xfId="0" applyNumberFormat="1" applyFont="1" applyFill="1" applyBorder="1" applyAlignment="1">
      <alignment vertical="center" shrinkToFit="1"/>
    </xf>
    <xf numFmtId="177" fontId="4" fillId="0" borderId="0" xfId="10" applyNumberFormat="1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15" fillId="0" borderId="0" xfId="0" applyFont="1" applyBorder="1" applyAlignment="1">
      <alignment vertical="center"/>
    </xf>
    <xf numFmtId="0" fontId="14" fillId="2" borderId="10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14" fillId="2" borderId="20" xfId="0" applyFont="1" applyFill="1" applyBorder="1" applyAlignment="1">
      <alignment horizontal="center" vertical="center" shrinkToFit="1"/>
    </xf>
    <xf numFmtId="0" fontId="15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3" fontId="14" fillId="2" borderId="24" xfId="0" applyNumberFormat="1" applyFont="1" applyFill="1" applyBorder="1" applyAlignment="1">
      <alignment vertical="center" shrinkToFit="1"/>
    </xf>
    <xf numFmtId="3" fontId="15" fillId="2" borderId="25" xfId="0" applyNumberFormat="1" applyFont="1" applyFill="1" applyBorder="1" applyAlignment="1">
      <alignment vertical="center" shrinkToFit="1"/>
    </xf>
    <xf numFmtId="3" fontId="3" fillId="2" borderId="26" xfId="0" applyNumberFormat="1" applyFont="1" applyFill="1" applyBorder="1" applyAlignment="1">
      <alignment vertical="center" shrinkToFit="1"/>
    </xf>
    <xf numFmtId="2" fontId="5" fillId="2" borderId="24" xfId="0" applyNumberFormat="1" applyFont="1" applyFill="1" applyBorder="1" applyAlignment="1">
      <alignment vertical="center" shrinkToFit="1"/>
    </xf>
    <xf numFmtId="2" fontId="6" fillId="2" borderId="25" xfId="0" applyNumberFormat="1" applyFont="1" applyFill="1" applyBorder="1" applyAlignment="1">
      <alignment vertical="center" shrinkToFit="1"/>
    </xf>
    <xf numFmtId="2" fontId="3" fillId="2" borderId="26" xfId="0" applyNumberFormat="1" applyFont="1" applyFill="1" applyBorder="1" applyAlignment="1">
      <alignment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3" fontId="17" fillId="0" borderId="37" xfId="0" applyNumberFormat="1" applyFont="1" applyFill="1" applyBorder="1" applyAlignment="1">
      <alignment vertical="center" shrinkToFit="1"/>
    </xf>
    <xf numFmtId="3" fontId="16" fillId="0" borderId="32" xfId="0" applyNumberFormat="1" applyFont="1" applyFill="1" applyBorder="1" applyAlignment="1">
      <alignment vertical="center" shrinkToFit="1"/>
    </xf>
    <xf numFmtId="3" fontId="16" fillId="0" borderId="38" xfId="0" applyNumberFormat="1" applyFont="1" applyFill="1" applyBorder="1" applyAlignment="1">
      <alignment vertical="center" shrinkToFit="1"/>
    </xf>
    <xf numFmtId="3" fontId="16" fillId="0" borderId="39" xfId="0" applyNumberFormat="1" applyFont="1" applyFill="1" applyBorder="1" applyAlignment="1">
      <alignment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wrapText="1" shrinkToFit="1"/>
    </xf>
    <xf numFmtId="0" fontId="3" fillId="2" borderId="28" xfId="0" applyFont="1" applyFill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29" xfId="0" applyFont="1" applyFill="1" applyBorder="1" applyAlignment="1">
      <alignment horizontal="center" vertical="center" wrapText="1" shrinkToFit="1"/>
    </xf>
    <xf numFmtId="0" fontId="22" fillId="0" borderId="0" xfId="0" applyFont="1" applyBorder="1" applyAlignment="1">
      <alignment horizontal="left" vertical="center" shrinkToFit="1"/>
    </xf>
  </cellXfs>
  <cellStyles count="11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パーセント" xfId="10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571499</xdr:colOff>
      <xdr:row>0</xdr:row>
      <xdr:rowOff>68036</xdr:rowOff>
    </xdr:from>
    <xdr:to>
      <xdr:col>19</xdr:col>
      <xdr:colOff>666748</xdr:colOff>
      <xdr:row>2</xdr:row>
      <xdr:rowOff>258535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062856" y="68036"/>
          <a:ext cx="830035" cy="81642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 b="1">
              <a:latin typeface="+mn-ea"/>
              <a:ea typeface="+mn-ea"/>
            </a:rPr>
            <a:t>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598715</xdr:colOff>
      <xdr:row>0</xdr:row>
      <xdr:rowOff>68035</xdr:rowOff>
    </xdr:from>
    <xdr:to>
      <xdr:col>19</xdr:col>
      <xdr:colOff>693964</xdr:colOff>
      <xdr:row>2</xdr:row>
      <xdr:rowOff>244927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090072" y="68035"/>
          <a:ext cx="830035" cy="802821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 b="1">
              <a:solidFill>
                <a:srgbClr val="FF0000"/>
              </a:solidFill>
              <a:latin typeface="+mn-ea"/>
              <a:ea typeface="+mn-ea"/>
            </a:rPr>
            <a:t>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598715</xdr:colOff>
      <xdr:row>0</xdr:row>
      <xdr:rowOff>68036</xdr:rowOff>
    </xdr:from>
    <xdr:to>
      <xdr:col>19</xdr:col>
      <xdr:colOff>693964</xdr:colOff>
      <xdr:row>2</xdr:row>
      <xdr:rowOff>258535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090072" y="68036"/>
          <a:ext cx="830035" cy="816428"/>
        </a:xfrm>
        <a:prstGeom prst="ellipse">
          <a:avLst/>
        </a:prstGeom>
        <a:ln>
          <a:solidFill>
            <a:srgbClr val="00B05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 b="1">
              <a:solidFill>
                <a:srgbClr val="00B050"/>
              </a:solidFill>
              <a:latin typeface="+mn-ea"/>
              <a:ea typeface="+mn-ea"/>
            </a:rPr>
            <a:t>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view="pageBreakPreview" zoomScale="50" zoomScaleNormal="70" zoomScaleSheetLayoutView="50" workbookViewId="0">
      <selection activeCell="V10" sqref="V10"/>
    </sheetView>
  </sheetViews>
  <sheetFormatPr defaultColWidth="7.7109375" defaultRowHeight="25" customHeight="1"/>
  <cols>
    <col min="1" max="20" width="7.7109375" style="6"/>
    <col min="21" max="16384" width="7.7109375" style="5"/>
  </cols>
  <sheetData>
    <row r="1" spans="1:20" s="1" customFormat="1" ht="25" customHeight="1">
      <c r="A1" s="58" t="s">
        <v>23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 s="1" customFormat="1" ht="25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s="34" customFormat="1" ht="25" customHeight="1" thickBot="1">
      <c r="A3" s="33" t="s">
        <v>43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1:20" s="1" customFormat="1" ht="25" customHeight="1">
      <c r="A4" s="68" t="s">
        <v>26</v>
      </c>
      <c r="B4" s="69"/>
      <c r="C4" s="60" t="s">
        <v>17</v>
      </c>
      <c r="D4" s="61"/>
      <c r="E4" s="62"/>
      <c r="F4" s="60" t="s">
        <v>18</v>
      </c>
      <c r="G4" s="61"/>
      <c r="H4" s="62"/>
      <c r="I4" s="63" t="s">
        <v>21</v>
      </c>
      <c r="J4" s="64"/>
      <c r="K4" s="65"/>
      <c r="L4" s="60" t="s">
        <v>22</v>
      </c>
      <c r="M4" s="61"/>
      <c r="N4" s="62"/>
      <c r="O4" s="60" t="s">
        <v>19</v>
      </c>
      <c r="P4" s="61"/>
      <c r="Q4" s="62"/>
      <c r="R4" s="60" t="s">
        <v>20</v>
      </c>
      <c r="S4" s="61"/>
      <c r="T4" s="62"/>
    </row>
    <row r="5" spans="1:20" s="1" customFormat="1" ht="25" customHeight="1" thickBot="1">
      <c r="A5" s="70"/>
      <c r="B5" s="71"/>
      <c r="C5" s="36" t="s">
        <v>0</v>
      </c>
      <c r="D5" s="37" t="s">
        <v>1</v>
      </c>
      <c r="E5" s="38" t="s">
        <v>2</v>
      </c>
      <c r="F5" s="36" t="s">
        <v>0</v>
      </c>
      <c r="G5" s="37" t="s">
        <v>1</v>
      </c>
      <c r="H5" s="38" t="s">
        <v>2</v>
      </c>
      <c r="I5" s="39" t="s">
        <v>0</v>
      </c>
      <c r="J5" s="40" t="s">
        <v>1</v>
      </c>
      <c r="K5" s="41" t="s">
        <v>2</v>
      </c>
      <c r="L5" s="36" t="s">
        <v>0</v>
      </c>
      <c r="M5" s="37" t="s">
        <v>1</v>
      </c>
      <c r="N5" s="38" t="s">
        <v>2</v>
      </c>
      <c r="O5" s="36" t="s">
        <v>0</v>
      </c>
      <c r="P5" s="37" t="s">
        <v>1</v>
      </c>
      <c r="Q5" s="38" t="s">
        <v>2</v>
      </c>
      <c r="R5" s="42" t="s">
        <v>24</v>
      </c>
      <c r="S5" s="43" t="s">
        <v>25</v>
      </c>
      <c r="T5" s="38" t="s">
        <v>2</v>
      </c>
    </row>
    <row r="6" spans="1:20" s="4" customFormat="1" ht="25" customHeight="1">
      <c r="A6" s="30" t="s">
        <v>3</v>
      </c>
      <c r="B6" s="28" t="s">
        <v>29</v>
      </c>
      <c r="C6" s="12">
        <v>1894</v>
      </c>
      <c r="D6" s="13">
        <v>2237</v>
      </c>
      <c r="E6" s="14">
        <f t="shared" ref="E6:E19" si="0">C6+D6</f>
        <v>4131</v>
      </c>
      <c r="F6" s="12">
        <v>1893</v>
      </c>
      <c r="G6" s="13">
        <v>2233</v>
      </c>
      <c r="H6" s="14">
        <f t="shared" ref="H6:H19" si="1">F6+G6</f>
        <v>4126</v>
      </c>
      <c r="I6" s="12">
        <v>656</v>
      </c>
      <c r="J6" s="13">
        <v>758</v>
      </c>
      <c r="K6" s="14">
        <f t="shared" ref="K6:K19" si="2">I6+J6</f>
        <v>1414</v>
      </c>
      <c r="L6" s="12">
        <v>386</v>
      </c>
      <c r="M6" s="13">
        <v>528</v>
      </c>
      <c r="N6" s="14">
        <f>SUM(L6:M6)</f>
        <v>914</v>
      </c>
      <c r="O6" s="12">
        <f>SUM(I6,L6)</f>
        <v>1042</v>
      </c>
      <c r="P6" s="13">
        <f>SUM(J6,M6)</f>
        <v>1286</v>
      </c>
      <c r="Q6" s="14">
        <f t="shared" ref="Q6:Q19" si="3">SUM(O6:P6)</f>
        <v>2328</v>
      </c>
      <c r="R6" s="15">
        <f>ROUND(O6/F6*100,2)</f>
        <v>55.04</v>
      </c>
      <c r="S6" s="16">
        <f>ROUND(P6/G6*100,2)</f>
        <v>57.59</v>
      </c>
      <c r="T6" s="17">
        <f>ROUND(Q6/H6*100,2)</f>
        <v>56.42</v>
      </c>
    </row>
    <row r="7" spans="1:20" s="4" customFormat="1" ht="25" customHeight="1">
      <c r="A7" s="31" t="s">
        <v>4</v>
      </c>
      <c r="B7" s="29" t="s">
        <v>30</v>
      </c>
      <c r="C7" s="9">
        <v>219</v>
      </c>
      <c r="D7" s="3">
        <v>236</v>
      </c>
      <c r="E7" s="10">
        <f t="shared" si="0"/>
        <v>455</v>
      </c>
      <c r="F7" s="9">
        <v>219</v>
      </c>
      <c r="G7" s="3">
        <v>236</v>
      </c>
      <c r="H7" s="10">
        <f t="shared" si="1"/>
        <v>455</v>
      </c>
      <c r="I7" s="9">
        <v>79</v>
      </c>
      <c r="J7" s="3">
        <v>90</v>
      </c>
      <c r="K7" s="10">
        <f t="shared" si="2"/>
        <v>169</v>
      </c>
      <c r="L7" s="9">
        <v>50</v>
      </c>
      <c r="M7" s="3">
        <v>59</v>
      </c>
      <c r="N7" s="10">
        <f>SUM(L7:M7)</f>
        <v>109</v>
      </c>
      <c r="O7" s="9">
        <f t="shared" ref="O7:O19" si="4">SUM(I7,L7)</f>
        <v>129</v>
      </c>
      <c r="P7" s="3">
        <f t="shared" ref="P7:P19" si="5">SUM(J7,M7)</f>
        <v>149</v>
      </c>
      <c r="Q7" s="10">
        <f t="shared" si="3"/>
        <v>278</v>
      </c>
      <c r="R7" s="15">
        <f t="shared" ref="R7:R19" si="6">ROUND(O7/F7*100,2)</f>
        <v>58.9</v>
      </c>
      <c r="S7" s="16">
        <f t="shared" ref="S7:S19" si="7">ROUND(P7/G7*100,2)</f>
        <v>63.14</v>
      </c>
      <c r="T7" s="17">
        <f t="shared" ref="T7:T19" si="8">ROUND(Q7/H7*100,2)</f>
        <v>61.1</v>
      </c>
    </row>
    <row r="8" spans="1:20" s="4" customFormat="1" ht="25" customHeight="1">
      <c r="A8" s="31" t="s">
        <v>5</v>
      </c>
      <c r="B8" s="29" t="s">
        <v>41</v>
      </c>
      <c r="C8" s="9">
        <v>2759</v>
      </c>
      <c r="D8" s="3">
        <v>3160</v>
      </c>
      <c r="E8" s="10">
        <f t="shared" si="0"/>
        <v>5919</v>
      </c>
      <c r="F8" s="9">
        <v>2753</v>
      </c>
      <c r="G8" s="3">
        <v>3160</v>
      </c>
      <c r="H8" s="10">
        <f t="shared" si="1"/>
        <v>5913</v>
      </c>
      <c r="I8" s="9">
        <v>958</v>
      </c>
      <c r="J8" s="3">
        <v>1090</v>
      </c>
      <c r="K8" s="10">
        <f t="shared" si="2"/>
        <v>2048</v>
      </c>
      <c r="L8" s="9">
        <v>690</v>
      </c>
      <c r="M8" s="3">
        <v>842</v>
      </c>
      <c r="N8" s="10">
        <f t="shared" ref="N8:N19" si="9">SUM(L8:M8)</f>
        <v>1532</v>
      </c>
      <c r="O8" s="9">
        <f t="shared" si="4"/>
        <v>1648</v>
      </c>
      <c r="P8" s="3">
        <f t="shared" si="5"/>
        <v>1932</v>
      </c>
      <c r="Q8" s="10">
        <f t="shared" si="3"/>
        <v>3580</v>
      </c>
      <c r="R8" s="15">
        <f t="shared" si="6"/>
        <v>59.86</v>
      </c>
      <c r="S8" s="16">
        <f t="shared" si="7"/>
        <v>61.14</v>
      </c>
      <c r="T8" s="17">
        <f t="shared" si="8"/>
        <v>60.54</v>
      </c>
    </row>
    <row r="9" spans="1:20" s="4" customFormat="1" ht="25" customHeight="1">
      <c r="A9" s="31" t="s">
        <v>6</v>
      </c>
      <c r="B9" s="29" t="s">
        <v>45</v>
      </c>
      <c r="C9" s="9">
        <v>1030</v>
      </c>
      <c r="D9" s="3">
        <v>1132</v>
      </c>
      <c r="E9" s="10">
        <f t="shared" si="0"/>
        <v>2162</v>
      </c>
      <c r="F9" s="9">
        <v>1030</v>
      </c>
      <c r="G9" s="3">
        <v>1133</v>
      </c>
      <c r="H9" s="10">
        <f t="shared" si="1"/>
        <v>2163</v>
      </c>
      <c r="I9" s="9">
        <v>369</v>
      </c>
      <c r="J9" s="3">
        <v>331</v>
      </c>
      <c r="K9" s="10">
        <f t="shared" si="2"/>
        <v>700</v>
      </c>
      <c r="L9" s="9">
        <v>334</v>
      </c>
      <c r="M9" s="3">
        <v>398</v>
      </c>
      <c r="N9" s="10">
        <f t="shared" si="9"/>
        <v>732</v>
      </c>
      <c r="O9" s="9">
        <f t="shared" si="4"/>
        <v>703</v>
      </c>
      <c r="P9" s="3">
        <f t="shared" si="5"/>
        <v>729</v>
      </c>
      <c r="Q9" s="10">
        <f t="shared" si="3"/>
        <v>1432</v>
      </c>
      <c r="R9" s="15">
        <f t="shared" si="6"/>
        <v>68.25</v>
      </c>
      <c r="S9" s="16">
        <f t="shared" si="7"/>
        <v>64.34</v>
      </c>
      <c r="T9" s="17">
        <f t="shared" si="8"/>
        <v>66.2</v>
      </c>
    </row>
    <row r="10" spans="1:20" s="4" customFormat="1" ht="25" customHeight="1">
      <c r="A10" s="31" t="s">
        <v>7</v>
      </c>
      <c r="B10" s="29" t="s">
        <v>31</v>
      </c>
      <c r="C10" s="9">
        <v>1393</v>
      </c>
      <c r="D10" s="3">
        <v>1800</v>
      </c>
      <c r="E10" s="10">
        <f t="shared" si="0"/>
        <v>3193</v>
      </c>
      <c r="F10" s="9">
        <v>1392</v>
      </c>
      <c r="G10" s="3">
        <v>1800</v>
      </c>
      <c r="H10" s="10">
        <f t="shared" si="1"/>
        <v>3192</v>
      </c>
      <c r="I10" s="9">
        <v>579</v>
      </c>
      <c r="J10" s="3">
        <v>739</v>
      </c>
      <c r="K10" s="10">
        <f t="shared" si="2"/>
        <v>1318</v>
      </c>
      <c r="L10" s="9">
        <v>286</v>
      </c>
      <c r="M10" s="3">
        <v>371</v>
      </c>
      <c r="N10" s="10">
        <f t="shared" si="9"/>
        <v>657</v>
      </c>
      <c r="O10" s="9">
        <f t="shared" si="4"/>
        <v>865</v>
      </c>
      <c r="P10" s="3">
        <f t="shared" si="5"/>
        <v>1110</v>
      </c>
      <c r="Q10" s="10">
        <f t="shared" si="3"/>
        <v>1975</v>
      </c>
      <c r="R10" s="15">
        <f t="shared" si="6"/>
        <v>62.14</v>
      </c>
      <c r="S10" s="16">
        <f t="shared" si="7"/>
        <v>61.67</v>
      </c>
      <c r="T10" s="17">
        <f t="shared" si="8"/>
        <v>61.87</v>
      </c>
    </row>
    <row r="11" spans="1:20" s="4" customFormat="1" ht="25" customHeight="1">
      <c r="A11" s="31" t="s">
        <v>8</v>
      </c>
      <c r="B11" s="29" t="s">
        <v>28</v>
      </c>
      <c r="C11" s="9">
        <v>567</v>
      </c>
      <c r="D11" s="3">
        <v>639</v>
      </c>
      <c r="E11" s="10">
        <f t="shared" si="0"/>
        <v>1206</v>
      </c>
      <c r="F11" s="9">
        <v>567</v>
      </c>
      <c r="G11" s="3">
        <v>639</v>
      </c>
      <c r="H11" s="10">
        <f t="shared" si="1"/>
        <v>1206</v>
      </c>
      <c r="I11" s="9">
        <v>194</v>
      </c>
      <c r="J11" s="3">
        <v>209</v>
      </c>
      <c r="K11" s="10">
        <f t="shared" si="2"/>
        <v>403</v>
      </c>
      <c r="L11" s="9">
        <v>152</v>
      </c>
      <c r="M11" s="3">
        <v>209</v>
      </c>
      <c r="N11" s="10">
        <f t="shared" si="9"/>
        <v>361</v>
      </c>
      <c r="O11" s="9">
        <f t="shared" si="4"/>
        <v>346</v>
      </c>
      <c r="P11" s="3">
        <f t="shared" si="5"/>
        <v>418</v>
      </c>
      <c r="Q11" s="10">
        <f t="shared" si="3"/>
        <v>764</v>
      </c>
      <c r="R11" s="15">
        <f t="shared" si="6"/>
        <v>61.02</v>
      </c>
      <c r="S11" s="16">
        <f t="shared" si="7"/>
        <v>65.41</v>
      </c>
      <c r="T11" s="17">
        <f t="shared" si="8"/>
        <v>63.35</v>
      </c>
    </row>
    <row r="12" spans="1:20" s="4" customFormat="1" ht="25" customHeight="1">
      <c r="A12" s="31" t="s">
        <v>9</v>
      </c>
      <c r="B12" s="29" t="s">
        <v>32</v>
      </c>
      <c r="C12" s="9">
        <v>241</v>
      </c>
      <c r="D12" s="3">
        <v>269</v>
      </c>
      <c r="E12" s="10">
        <f t="shared" si="0"/>
        <v>510</v>
      </c>
      <c r="F12" s="9">
        <v>241</v>
      </c>
      <c r="G12" s="3">
        <v>269</v>
      </c>
      <c r="H12" s="10">
        <f t="shared" si="1"/>
        <v>510</v>
      </c>
      <c r="I12" s="9">
        <v>95</v>
      </c>
      <c r="J12" s="3">
        <v>100</v>
      </c>
      <c r="K12" s="10">
        <f t="shared" si="2"/>
        <v>195</v>
      </c>
      <c r="L12" s="9">
        <v>71</v>
      </c>
      <c r="M12" s="3">
        <v>91</v>
      </c>
      <c r="N12" s="10">
        <f t="shared" si="9"/>
        <v>162</v>
      </c>
      <c r="O12" s="9">
        <f t="shared" si="4"/>
        <v>166</v>
      </c>
      <c r="P12" s="3">
        <f t="shared" si="5"/>
        <v>191</v>
      </c>
      <c r="Q12" s="10">
        <f t="shared" si="3"/>
        <v>357</v>
      </c>
      <c r="R12" s="15">
        <f t="shared" si="6"/>
        <v>68.88</v>
      </c>
      <c r="S12" s="16">
        <f t="shared" si="7"/>
        <v>71</v>
      </c>
      <c r="T12" s="17">
        <f t="shared" si="8"/>
        <v>70</v>
      </c>
    </row>
    <row r="13" spans="1:20" s="4" customFormat="1" ht="25" customHeight="1">
      <c r="A13" s="31" t="s">
        <v>10</v>
      </c>
      <c r="B13" s="29" t="s">
        <v>33</v>
      </c>
      <c r="C13" s="9">
        <v>456</v>
      </c>
      <c r="D13" s="3">
        <v>487</v>
      </c>
      <c r="E13" s="10">
        <f t="shared" si="0"/>
        <v>943</v>
      </c>
      <c r="F13" s="9">
        <v>456</v>
      </c>
      <c r="G13" s="3">
        <v>487</v>
      </c>
      <c r="H13" s="10">
        <f t="shared" si="1"/>
        <v>943</v>
      </c>
      <c r="I13" s="9">
        <v>170</v>
      </c>
      <c r="J13" s="3">
        <v>144</v>
      </c>
      <c r="K13" s="10">
        <f t="shared" si="2"/>
        <v>314</v>
      </c>
      <c r="L13" s="9">
        <v>148</v>
      </c>
      <c r="M13" s="3">
        <v>194</v>
      </c>
      <c r="N13" s="10">
        <f t="shared" si="9"/>
        <v>342</v>
      </c>
      <c r="O13" s="9">
        <f t="shared" si="4"/>
        <v>318</v>
      </c>
      <c r="P13" s="3">
        <f t="shared" si="5"/>
        <v>338</v>
      </c>
      <c r="Q13" s="10">
        <f t="shared" si="3"/>
        <v>656</v>
      </c>
      <c r="R13" s="15">
        <f t="shared" si="6"/>
        <v>69.739999999999995</v>
      </c>
      <c r="S13" s="16">
        <f t="shared" si="7"/>
        <v>69.400000000000006</v>
      </c>
      <c r="T13" s="17">
        <f t="shared" si="8"/>
        <v>69.569999999999993</v>
      </c>
    </row>
    <row r="14" spans="1:20" s="4" customFormat="1" ht="25" customHeight="1">
      <c r="A14" s="31" t="s">
        <v>11</v>
      </c>
      <c r="B14" s="29" t="s">
        <v>34</v>
      </c>
      <c r="C14" s="9">
        <v>287</v>
      </c>
      <c r="D14" s="3">
        <v>309</v>
      </c>
      <c r="E14" s="10">
        <f t="shared" si="0"/>
        <v>596</v>
      </c>
      <c r="F14" s="9">
        <v>287</v>
      </c>
      <c r="G14" s="3">
        <v>309</v>
      </c>
      <c r="H14" s="10">
        <f t="shared" si="1"/>
        <v>596</v>
      </c>
      <c r="I14" s="9">
        <v>129</v>
      </c>
      <c r="J14" s="3">
        <v>123</v>
      </c>
      <c r="K14" s="10">
        <f t="shared" si="2"/>
        <v>252</v>
      </c>
      <c r="L14" s="9">
        <v>53</v>
      </c>
      <c r="M14" s="3">
        <v>66</v>
      </c>
      <c r="N14" s="10">
        <f t="shared" si="9"/>
        <v>119</v>
      </c>
      <c r="O14" s="9">
        <f t="shared" si="4"/>
        <v>182</v>
      </c>
      <c r="P14" s="3">
        <f t="shared" si="5"/>
        <v>189</v>
      </c>
      <c r="Q14" s="10">
        <f t="shared" si="3"/>
        <v>371</v>
      </c>
      <c r="R14" s="15">
        <f t="shared" si="6"/>
        <v>63.41</v>
      </c>
      <c r="S14" s="16">
        <f t="shared" si="7"/>
        <v>61.17</v>
      </c>
      <c r="T14" s="17">
        <f t="shared" si="8"/>
        <v>62.25</v>
      </c>
    </row>
    <row r="15" spans="1:20" s="4" customFormat="1" ht="25" customHeight="1">
      <c r="A15" s="31" t="s">
        <v>12</v>
      </c>
      <c r="B15" s="29" t="s">
        <v>42</v>
      </c>
      <c r="C15" s="9">
        <v>1907</v>
      </c>
      <c r="D15" s="3">
        <v>2154</v>
      </c>
      <c r="E15" s="10">
        <f t="shared" si="0"/>
        <v>4061</v>
      </c>
      <c r="F15" s="9">
        <v>1904</v>
      </c>
      <c r="G15" s="3">
        <v>2155</v>
      </c>
      <c r="H15" s="10">
        <f t="shared" si="1"/>
        <v>4059</v>
      </c>
      <c r="I15" s="9">
        <v>719</v>
      </c>
      <c r="J15" s="3">
        <v>733</v>
      </c>
      <c r="K15" s="10">
        <f t="shared" si="2"/>
        <v>1452</v>
      </c>
      <c r="L15" s="9">
        <v>461</v>
      </c>
      <c r="M15" s="3">
        <v>590</v>
      </c>
      <c r="N15" s="10">
        <f t="shared" si="9"/>
        <v>1051</v>
      </c>
      <c r="O15" s="9">
        <f t="shared" si="4"/>
        <v>1180</v>
      </c>
      <c r="P15" s="3">
        <f t="shared" si="5"/>
        <v>1323</v>
      </c>
      <c r="Q15" s="10">
        <f t="shared" si="3"/>
        <v>2503</v>
      </c>
      <c r="R15" s="15">
        <f t="shared" si="6"/>
        <v>61.97</v>
      </c>
      <c r="S15" s="16">
        <f t="shared" si="7"/>
        <v>61.39</v>
      </c>
      <c r="T15" s="17">
        <f t="shared" si="8"/>
        <v>61.67</v>
      </c>
    </row>
    <row r="16" spans="1:20" s="4" customFormat="1" ht="25" customHeight="1">
      <c r="A16" s="31" t="s">
        <v>13</v>
      </c>
      <c r="B16" s="29" t="s">
        <v>35</v>
      </c>
      <c r="C16" s="9">
        <v>1776</v>
      </c>
      <c r="D16" s="3">
        <v>1873</v>
      </c>
      <c r="E16" s="10">
        <f t="shared" si="0"/>
        <v>3649</v>
      </c>
      <c r="F16" s="9">
        <v>1774</v>
      </c>
      <c r="G16" s="3">
        <v>1872</v>
      </c>
      <c r="H16" s="10">
        <f t="shared" si="1"/>
        <v>3646</v>
      </c>
      <c r="I16" s="9">
        <v>581</v>
      </c>
      <c r="J16" s="3">
        <v>561</v>
      </c>
      <c r="K16" s="10">
        <f t="shared" si="2"/>
        <v>1142</v>
      </c>
      <c r="L16" s="9">
        <v>463</v>
      </c>
      <c r="M16" s="3">
        <v>554</v>
      </c>
      <c r="N16" s="10">
        <f t="shared" si="9"/>
        <v>1017</v>
      </c>
      <c r="O16" s="9">
        <f t="shared" si="4"/>
        <v>1044</v>
      </c>
      <c r="P16" s="3">
        <f t="shared" si="5"/>
        <v>1115</v>
      </c>
      <c r="Q16" s="10">
        <f t="shared" si="3"/>
        <v>2159</v>
      </c>
      <c r="R16" s="15">
        <f t="shared" si="6"/>
        <v>58.85</v>
      </c>
      <c r="S16" s="16">
        <f t="shared" si="7"/>
        <v>59.56</v>
      </c>
      <c r="T16" s="17">
        <f t="shared" si="8"/>
        <v>59.22</v>
      </c>
    </row>
    <row r="17" spans="1:20" s="4" customFormat="1" ht="25" customHeight="1">
      <c r="A17" s="31" t="s">
        <v>14</v>
      </c>
      <c r="B17" s="29" t="s">
        <v>36</v>
      </c>
      <c r="C17" s="9">
        <v>123</v>
      </c>
      <c r="D17" s="3">
        <v>117</v>
      </c>
      <c r="E17" s="10">
        <f t="shared" si="0"/>
        <v>240</v>
      </c>
      <c r="F17" s="9">
        <v>123</v>
      </c>
      <c r="G17" s="3">
        <v>118</v>
      </c>
      <c r="H17" s="10">
        <f t="shared" si="1"/>
        <v>241</v>
      </c>
      <c r="I17" s="9">
        <v>50</v>
      </c>
      <c r="J17" s="3">
        <v>32</v>
      </c>
      <c r="K17" s="10">
        <f t="shared" si="2"/>
        <v>82</v>
      </c>
      <c r="L17" s="9">
        <v>37</v>
      </c>
      <c r="M17" s="3">
        <v>38</v>
      </c>
      <c r="N17" s="10">
        <f t="shared" si="9"/>
        <v>75</v>
      </c>
      <c r="O17" s="9">
        <f t="shared" si="4"/>
        <v>87</v>
      </c>
      <c r="P17" s="3">
        <f t="shared" si="5"/>
        <v>70</v>
      </c>
      <c r="Q17" s="10">
        <f t="shared" si="3"/>
        <v>157</v>
      </c>
      <c r="R17" s="15">
        <f t="shared" si="6"/>
        <v>70.73</v>
      </c>
      <c r="S17" s="16">
        <f t="shared" si="7"/>
        <v>59.32</v>
      </c>
      <c r="T17" s="17">
        <f t="shared" si="8"/>
        <v>65.150000000000006</v>
      </c>
    </row>
    <row r="18" spans="1:20" s="4" customFormat="1" ht="25" customHeight="1">
      <c r="A18" s="31" t="s">
        <v>15</v>
      </c>
      <c r="B18" s="29" t="s">
        <v>37</v>
      </c>
      <c r="C18" s="9">
        <v>123</v>
      </c>
      <c r="D18" s="3">
        <v>147</v>
      </c>
      <c r="E18" s="10">
        <f t="shared" si="0"/>
        <v>270</v>
      </c>
      <c r="F18" s="9">
        <v>122</v>
      </c>
      <c r="G18" s="3">
        <v>147</v>
      </c>
      <c r="H18" s="10">
        <f t="shared" si="1"/>
        <v>269</v>
      </c>
      <c r="I18" s="9">
        <v>46</v>
      </c>
      <c r="J18" s="3">
        <v>49</v>
      </c>
      <c r="K18" s="10">
        <f t="shared" si="2"/>
        <v>95</v>
      </c>
      <c r="L18" s="9">
        <v>40</v>
      </c>
      <c r="M18" s="3">
        <v>48</v>
      </c>
      <c r="N18" s="10">
        <f t="shared" si="9"/>
        <v>88</v>
      </c>
      <c r="O18" s="9">
        <f t="shared" si="4"/>
        <v>86</v>
      </c>
      <c r="P18" s="3">
        <f t="shared" si="5"/>
        <v>97</v>
      </c>
      <c r="Q18" s="10">
        <f t="shared" si="3"/>
        <v>183</v>
      </c>
      <c r="R18" s="15">
        <f t="shared" si="6"/>
        <v>70.489999999999995</v>
      </c>
      <c r="S18" s="16">
        <f t="shared" si="7"/>
        <v>65.989999999999995</v>
      </c>
      <c r="T18" s="17">
        <f t="shared" si="8"/>
        <v>68.03</v>
      </c>
    </row>
    <row r="19" spans="1:20" s="4" customFormat="1" ht="25" customHeight="1" thickBot="1">
      <c r="A19" s="32" t="s">
        <v>16</v>
      </c>
      <c r="B19" s="29" t="s">
        <v>38</v>
      </c>
      <c r="C19" s="9">
        <v>222</v>
      </c>
      <c r="D19" s="3">
        <v>272</v>
      </c>
      <c r="E19" s="10">
        <f t="shared" si="0"/>
        <v>494</v>
      </c>
      <c r="F19" s="9">
        <v>222</v>
      </c>
      <c r="G19" s="3">
        <v>272</v>
      </c>
      <c r="H19" s="10">
        <f t="shared" si="1"/>
        <v>494</v>
      </c>
      <c r="I19" s="9">
        <v>81</v>
      </c>
      <c r="J19" s="3">
        <v>71</v>
      </c>
      <c r="K19" s="10">
        <f t="shared" si="2"/>
        <v>152</v>
      </c>
      <c r="L19" s="9">
        <v>60</v>
      </c>
      <c r="M19" s="3">
        <v>82</v>
      </c>
      <c r="N19" s="10">
        <f t="shared" si="9"/>
        <v>142</v>
      </c>
      <c r="O19" s="9">
        <f t="shared" si="4"/>
        <v>141</v>
      </c>
      <c r="P19" s="3">
        <f t="shared" si="5"/>
        <v>153</v>
      </c>
      <c r="Q19" s="10">
        <f t="shared" si="3"/>
        <v>294</v>
      </c>
      <c r="R19" s="15">
        <f t="shared" si="6"/>
        <v>63.51</v>
      </c>
      <c r="S19" s="16">
        <f t="shared" si="7"/>
        <v>56.25</v>
      </c>
      <c r="T19" s="17">
        <f t="shared" si="8"/>
        <v>59.51</v>
      </c>
    </row>
    <row r="20" spans="1:20" ht="25" customHeight="1" thickBot="1">
      <c r="A20" s="66" t="s">
        <v>2</v>
      </c>
      <c r="B20" s="67"/>
      <c r="C20" s="44">
        <f>SUM(C6:C19)</f>
        <v>12997</v>
      </c>
      <c r="D20" s="45">
        <f t="shared" ref="D20:K20" si="10">SUM(D6:D19)</f>
        <v>14832</v>
      </c>
      <c r="E20" s="46">
        <f t="shared" si="10"/>
        <v>27829</v>
      </c>
      <c r="F20" s="44">
        <f t="shared" si="10"/>
        <v>12983</v>
      </c>
      <c r="G20" s="45">
        <f t="shared" si="10"/>
        <v>14830</v>
      </c>
      <c r="H20" s="46">
        <f t="shared" si="10"/>
        <v>27813</v>
      </c>
      <c r="I20" s="44">
        <f t="shared" si="10"/>
        <v>4706</v>
      </c>
      <c r="J20" s="45">
        <f t="shared" si="10"/>
        <v>5030</v>
      </c>
      <c r="K20" s="46">
        <f t="shared" si="10"/>
        <v>9736</v>
      </c>
      <c r="L20" s="44">
        <f t="shared" ref="L20:Q20" si="11">SUM(L6:L19)</f>
        <v>3231</v>
      </c>
      <c r="M20" s="45">
        <f t="shared" si="11"/>
        <v>4070</v>
      </c>
      <c r="N20" s="46">
        <f t="shared" si="11"/>
        <v>7301</v>
      </c>
      <c r="O20" s="44">
        <f t="shared" si="11"/>
        <v>7937</v>
      </c>
      <c r="P20" s="45">
        <f t="shared" si="11"/>
        <v>9100</v>
      </c>
      <c r="Q20" s="46">
        <f t="shared" si="11"/>
        <v>17037</v>
      </c>
      <c r="R20" s="47">
        <f>ROUND(O20/F20*100,2)</f>
        <v>61.13</v>
      </c>
      <c r="S20" s="48">
        <f t="shared" ref="S20" si="12">ROUND(P20/G20*100,2)</f>
        <v>61.36</v>
      </c>
      <c r="T20" s="49">
        <f t="shared" ref="T20" si="13">ROUND(Q20/H20*100,2)</f>
        <v>61.26</v>
      </c>
    </row>
    <row r="21" spans="1:20" ht="10" customHeight="1" thickBot="1">
      <c r="A21" s="7"/>
      <c r="B21" s="27"/>
      <c r="C21" s="7"/>
      <c r="D21" s="7"/>
      <c r="E21" s="7"/>
      <c r="F21" s="7"/>
      <c r="G21" s="11"/>
      <c r="H21" s="59"/>
      <c r="I21" s="59"/>
      <c r="J21" s="59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25" customHeight="1">
      <c r="A22" s="68" t="s">
        <v>27</v>
      </c>
      <c r="B22" s="69"/>
      <c r="C22" s="60" t="s">
        <v>17</v>
      </c>
      <c r="D22" s="61"/>
      <c r="E22" s="62"/>
      <c r="F22" s="60" t="s">
        <v>18</v>
      </c>
      <c r="G22" s="61"/>
      <c r="H22" s="62"/>
      <c r="I22" s="63" t="s">
        <v>21</v>
      </c>
      <c r="J22" s="64"/>
      <c r="K22" s="65"/>
      <c r="L22" s="60" t="s">
        <v>22</v>
      </c>
      <c r="M22" s="61"/>
      <c r="N22" s="62"/>
      <c r="O22" s="60" t="s">
        <v>19</v>
      </c>
      <c r="P22" s="61"/>
      <c r="Q22" s="62"/>
      <c r="R22" s="60" t="s">
        <v>20</v>
      </c>
      <c r="S22" s="61"/>
      <c r="T22" s="62"/>
    </row>
    <row r="23" spans="1:20" ht="25" customHeight="1" thickBot="1">
      <c r="A23" s="70"/>
      <c r="B23" s="71"/>
      <c r="C23" s="36" t="s">
        <v>0</v>
      </c>
      <c r="D23" s="37" t="s">
        <v>1</v>
      </c>
      <c r="E23" s="38" t="s">
        <v>2</v>
      </c>
      <c r="F23" s="36" t="s">
        <v>0</v>
      </c>
      <c r="G23" s="37" t="s">
        <v>1</v>
      </c>
      <c r="H23" s="38" t="s">
        <v>2</v>
      </c>
      <c r="I23" s="39" t="s">
        <v>0</v>
      </c>
      <c r="J23" s="40" t="s">
        <v>1</v>
      </c>
      <c r="K23" s="41" t="s">
        <v>2</v>
      </c>
      <c r="L23" s="36" t="s">
        <v>0</v>
      </c>
      <c r="M23" s="37" t="s">
        <v>1</v>
      </c>
      <c r="N23" s="38" t="s">
        <v>2</v>
      </c>
      <c r="O23" s="36" t="s">
        <v>0</v>
      </c>
      <c r="P23" s="37" t="s">
        <v>1</v>
      </c>
      <c r="Q23" s="38" t="s">
        <v>2</v>
      </c>
      <c r="R23" s="42" t="s">
        <v>24</v>
      </c>
      <c r="S23" s="43" t="s">
        <v>25</v>
      </c>
      <c r="T23" s="38" t="s">
        <v>2</v>
      </c>
    </row>
    <row r="24" spans="1:20" ht="25" customHeight="1" thickBot="1">
      <c r="A24" s="30" t="s">
        <v>5</v>
      </c>
      <c r="B24" s="29" t="s">
        <v>41</v>
      </c>
      <c r="C24" s="20">
        <v>7</v>
      </c>
      <c r="D24" s="21">
        <v>4</v>
      </c>
      <c r="E24" s="22">
        <f>C24+D24</f>
        <v>11</v>
      </c>
      <c r="F24" s="20">
        <v>7</v>
      </c>
      <c r="G24" s="21">
        <v>4</v>
      </c>
      <c r="H24" s="22">
        <f>F24+G24</f>
        <v>11</v>
      </c>
      <c r="I24" s="20">
        <v>1</v>
      </c>
      <c r="J24" s="21">
        <v>1</v>
      </c>
      <c r="K24" s="22">
        <f>I24+J24</f>
        <v>2</v>
      </c>
      <c r="L24" s="20">
        <v>0</v>
      </c>
      <c r="M24" s="21">
        <v>0</v>
      </c>
      <c r="N24" s="22">
        <f t="shared" ref="N24" si="14">SUM(L24:M24)</f>
        <v>0</v>
      </c>
      <c r="O24" s="20">
        <f t="shared" ref="O24" si="15">SUM(I24,L24)</f>
        <v>1</v>
      </c>
      <c r="P24" s="21">
        <f t="shared" ref="P24" si="16">SUM(J24,M24)</f>
        <v>1</v>
      </c>
      <c r="Q24" s="22">
        <f t="shared" ref="Q24" si="17">SUM(K24,N24)</f>
        <v>2</v>
      </c>
      <c r="R24" s="23">
        <f>ROUND(O24/F24*100,2)</f>
        <v>14.29</v>
      </c>
      <c r="S24" s="24">
        <f>ROUND(P24/G24*100,2)</f>
        <v>25</v>
      </c>
      <c r="T24" s="25">
        <f>ROUND(Q24/H24*100,2)</f>
        <v>18.18</v>
      </c>
    </row>
    <row r="25" spans="1:20" ht="10" customHeight="1" thickBot="1"/>
    <row r="26" spans="1:20" ht="25" customHeight="1">
      <c r="A26" s="72" t="s">
        <v>39</v>
      </c>
      <c r="B26" s="73"/>
      <c r="C26" s="60" t="s">
        <v>17</v>
      </c>
      <c r="D26" s="61"/>
      <c r="E26" s="62"/>
      <c r="F26" s="60" t="s">
        <v>18</v>
      </c>
      <c r="G26" s="61"/>
      <c r="H26" s="62"/>
      <c r="I26" s="63" t="s">
        <v>21</v>
      </c>
      <c r="J26" s="64"/>
      <c r="K26" s="65"/>
      <c r="L26" s="60" t="s">
        <v>22</v>
      </c>
      <c r="M26" s="61"/>
      <c r="N26" s="62"/>
      <c r="O26" s="60" t="s">
        <v>19</v>
      </c>
      <c r="P26" s="61"/>
      <c r="Q26" s="62"/>
      <c r="R26" s="60" t="s">
        <v>20</v>
      </c>
      <c r="S26" s="61"/>
      <c r="T26" s="62"/>
    </row>
    <row r="27" spans="1:20" ht="25" customHeight="1" thickBot="1">
      <c r="A27" s="74"/>
      <c r="B27" s="75"/>
      <c r="C27" s="36" t="s">
        <v>0</v>
      </c>
      <c r="D27" s="37" t="s">
        <v>1</v>
      </c>
      <c r="E27" s="38" t="s">
        <v>2</v>
      </c>
      <c r="F27" s="36" t="s">
        <v>0</v>
      </c>
      <c r="G27" s="37" t="s">
        <v>1</v>
      </c>
      <c r="H27" s="38" t="s">
        <v>2</v>
      </c>
      <c r="I27" s="39" t="s">
        <v>0</v>
      </c>
      <c r="J27" s="40" t="s">
        <v>1</v>
      </c>
      <c r="K27" s="41" t="s">
        <v>2</v>
      </c>
      <c r="L27" s="36" t="s">
        <v>0</v>
      </c>
      <c r="M27" s="37" t="s">
        <v>1</v>
      </c>
      <c r="N27" s="38" t="s">
        <v>2</v>
      </c>
      <c r="O27" s="36" t="s">
        <v>0</v>
      </c>
      <c r="P27" s="37" t="s">
        <v>1</v>
      </c>
      <c r="Q27" s="38" t="s">
        <v>2</v>
      </c>
      <c r="R27" s="42" t="s">
        <v>24</v>
      </c>
      <c r="S27" s="43" t="s">
        <v>25</v>
      </c>
      <c r="T27" s="38" t="s">
        <v>2</v>
      </c>
    </row>
    <row r="28" spans="1:20" ht="25" customHeight="1" thickBot="1">
      <c r="A28" s="56" t="s">
        <v>40</v>
      </c>
      <c r="B28" s="57"/>
      <c r="C28" s="20">
        <f t="shared" ref="C28:Q28" si="18">SUM(C20,C24)</f>
        <v>13004</v>
      </c>
      <c r="D28" s="21">
        <f t="shared" si="18"/>
        <v>14836</v>
      </c>
      <c r="E28" s="22">
        <f t="shared" si="18"/>
        <v>27840</v>
      </c>
      <c r="F28" s="20">
        <f t="shared" si="18"/>
        <v>12990</v>
      </c>
      <c r="G28" s="21">
        <f t="shared" si="18"/>
        <v>14834</v>
      </c>
      <c r="H28" s="22">
        <f t="shared" si="18"/>
        <v>27824</v>
      </c>
      <c r="I28" s="20">
        <f t="shared" si="18"/>
        <v>4707</v>
      </c>
      <c r="J28" s="21">
        <f t="shared" si="18"/>
        <v>5031</v>
      </c>
      <c r="K28" s="22">
        <f t="shared" si="18"/>
        <v>9738</v>
      </c>
      <c r="L28" s="20">
        <f t="shared" si="18"/>
        <v>3231</v>
      </c>
      <c r="M28" s="21">
        <f t="shared" si="18"/>
        <v>4070</v>
      </c>
      <c r="N28" s="22">
        <f t="shared" si="18"/>
        <v>7301</v>
      </c>
      <c r="O28" s="20">
        <f t="shared" si="18"/>
        <v>7938</v>
      </c>
      <c r="P28" s="21">
        <f t="shared" si="18"/>
        <v>9101</v>
      </c>
      <c r="Q28" s="22">
        <f t="shared" si="18"/>
        <v>17039</v>
      </c>
      <c r="R28" s="23">
        <f>ROUND(O28/F28*100,2)</f>
        <v>61.11</v>
      </c>
      <c r="S28" s="24">
        <f>ROUND(P28/G28*100,2)</f>
        <v>61.35</v>
      </c>
      <c r="T28" s="25">
        <f>ROUND(Q28/H28*100,2)</f>
        <v>61.24</v>
      </c>
    </row>
  </sheetData>
  <mergeCells count="25">
    <mergeCell ref="A22:B23"/>
    <mergeCell ref="A26:B27"/>
    <mergeCell ref="L26:N26"/>
    <mergeCell ref="O26:Q26"/>
    <mergeCell ref="R26:T26"/>
    <mergeCell ref="C22:E22"/>
    <mergeCell ref="F22:H22"/>
    <mergeCell ref="I22:K22"/>
    <mergeCell ref="L22:N22"/>
    <mergeCell ref="A28:B28"/>
    <mergeCell ref="A1:T2"/>
    <mergeCell ref="H21:J21"/>
    <mergeCell ref="C4:E4"/>
    <mergeCell ref="F4:H4"/>
    <mergeCell ref="I4:K4"/>
    <mergeCell ref="L4:N4"/>
    <mergeCell ref="O4:Q4"/>
    <mergeCell ref="R4:T4"/>
    <mergeCell ref="A20:B20"/>
    <mergeCell ref="A4:B5"/>
    <mergeCell ref="O22:Q22"/>
    <mergeCell ref="R22:T22"/>
    <mergeCell ref="C26:E26"/>
    <mergeCell ref="F26:H26"/>
    <mergeCell ref="I26:K26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scale="70" orientation="landscape" r:id="rId1"/>
  <headerFooter alignWithMargins="0"/>
  <rowBreaks count="1" manualBreakCount="1">
    <brk id="29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9"/>
  <sheetViews>
    <sheetView view="pageBreakPreview" zoomScale="60" zoomScaleNormal="70" workbookViewId="0">
      <selection activeCell="B9" sqref="B9"/>
    </sheetView>
  </sheetViews>
  <sheetFormatPr defaultColWidth="7.7109375" defaultRowHeight="25" customHeight="1"/>
  <cols>
    <col min="1" max="20" width="7.7109375" style="6"/>
    <col min="21" max="16384" width="7.7109375" style="5"/>
  </cols>
  <sheetData>
    <row r="1" spans="1:20" s="1" customFormat="1" ht="25" customHeight="1">
      <c r="A1" s="58" t="s">
        <v>23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 s="1" customFormat="1" ht="25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s="34" customFormat="1" ht="25" customHeight="1" thickBot="1">
      <c r="A3" s="35" t="s">
        <v>44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20" s="1" customFormat="1" ht="25" customHeight="1">
      <c r="A4" s="68" t="s">
        <v>26</v>
      </c>
      <c r="B4" s="69"/>
      <c r="C4" s="60" t="s">
        <v>17</v>
      </c>
      <c r="D4" s="61"/>
      <c r="E4" s="62"/>
      <c r="F4" s="60" t="s">
        <v>18</v>
      </c>
      <c r="G4" s="61"/>
      <c r="H4" s="62"/>
      <c r="I4" s="63" t="s">
        <v>21</v>
      </c>
      <c r="J4" s="64"/>
      <c r="K4" s="65"/>
      <c r="L4" s="60" t="s">
        <v>22</v>
      </c>
      <c r="M4" s="61"/>
      <c r="N4" s="62"/>
      <c r="O4" s="60" t="s">
        <v>19</v>
      </c>
      <c r="P4" s="61"/>
      <c r="Q4" s="62"/>
      <c r="R4" s="60" t="s">
        <v>20</v>
      </c>
      <c r="S4" s="61"/>
      <c r="T4" s="62"/>
    </row>
    <row r="5" spans="1:20" s="1" customFormat="1" ht="25" customHeight="1" thickBot="1">
      <c r="A5" s="70"/>
      <c r="B5" s="71"/>
      <c r="C5" s="36" t="s">
        <v>0</v>
      </c>
      <c r="D5" s="37" t="s">
        <v>1</v>
      </c>
      <c r="E5" s="38" t="s">
        <v>2</v>
      </c>
      <c r="F5" s="36" t="s">
        <v>0</v>
      </c>
      <c r="G5" s="37" t="s">
        <v>1</v>
      </c>
      <c r="H5" s="38" t="s">
        <v>2</v>
      </c>
      <c r="I5" s="39" t="s">
        <v>0</v>
      </c>
      <c r="J5" s="40" t="s">
        <v>1</v>
      </c>
      <c r="K5" s="41" t="s">
        <v>2</v>
      </c>
      <c r="L5" s="36" t="s">
        <v>0</v>
      </c>
      <c r="M5" s="37" t="s">
        <v>1</v>
      </c>
      <c r="N5" s="38" t="s">
        <v>2</v>
      </c>
      <c r="O5" s="36" t="s">
        <v>0</v>
      </c>
      <c r="P5" s="37" t="s">
        <v>1</v>
      </c>
      <c r="Q5" s="38" t="s">
        <v>2</v>
      </c>
      <c r="R5" s="42" t="s">
        <v>0</v>
      </c>
      <c r="S5" s="43" t="s">
        <v>1</v>
      </c>
      <c r="T5" s="38" t="s">
        <v>2</v>
      </c>
    </row>
    <row r="6" spans="1:20" s="4" customFormat="1" ht="25" customHeight="1">
      <c r="A6" s="30" t="s">
        <v>3</v>
      </c>
      <c r="B6" s="28" t="s">
        <v>29</v>
      </c>
      <c r="C6" s="12">
        <v>1894</v>
      </c>
      <c r="D6" s="13">
        <v>2237</v>
      </c>
      <c r="E6" s="14">
        <f t="shared" ref="E6:E19" si="0">C6+D6</f>
        <v>4131</v>
      </c>
      <c r="F6" s="12">
        <v>1893</v>
      </c>
      <c r="G6" s="13">
        <v>2233</v>
      </c>
      <c r="H6" s="14">
        <f t="shared" ref="H6:H19" si="1">F6+G6</f>
        <v>4126</v>
      </c>
      <c r="I6" s="12">
        <v>656</v>
      </c>
      <c r="J6" s="13">
        <v>758</v>
      </c>
      <c r="K6" s="14">
        <f t="shared" ref="K6:K19" si="2">I6+J6</f>
        <v>1414</v>
      </c>
      <c r="L6" s="12">
        <v>385</v>
      </c>
      <c r="M6" s="13">
        <v>527</v>
      </c>
      <c r="N6" s="14">
        <f t="shared" ref="N6:N19" si="3">SUM(L6:M6)</f>
        <v>912</v>
      </c>
      <c r="O6" s="12">
        <f>SUM(I6,L6)</f>
        <v>1041</v>
      </c>
      <c r="P6" s="13">
        <f>SUM(J6,M6)</f>
        <v>1285</v>
      </c>
      <c r="Q6" s="14">
        <f t="shared" ref="Q6:Q19" si="4">SUM(O6:P6)</f>
        <v>2326</v>
      </c>
      <c r="R6" s="15">
        <f>ROUND(O6/F6*100,2)</f>
        <v>54.99</v>
      </c>
      <c r="S6" s="16">
        <f>ROUND(P6/G6*100,2)</f>
        <v>57.55</v>
      </c>
      <c r="T6" s="17">
        <f>ROUND(Q6/H6*100,2)</f>
        <v>56.37</v>
      </c>
    </row>
    <row r="7" spans="1:20" s="4" customFormat="1" ht="25" customHeight="1">
      <c r="A7" s="31" t="s">
        <v>4</v>
      </c>
      <c r="B7" s="29" t="s">
        <v>30</v>
      </c>
      <c r="C7" s="9">
        <v>219</v>
      </c>
      <c r="D7" s="3">
        <v>236</v>
      </c>
      <c r="E7" s="10">
        <f t="shared" si="0"/>
        <v>455</v>
      </c>
      <c r="F7" s="9">
        <v>219</v>
      </c>
      <c r="G7" s="3">
        <v>236</v>
      </c>
      <c r="H7" s="10">
        <f t="shared" si="1"/>
        <v>455</v>
      </c>
      <c r="I7" s="9">
        <v>79</v>
      </c>
      <c r="J7" s="3">
        <v>90</v>
      </c>
      <c r="K7" s="10">
        <f t="shared" si="2"/>
        <v>169</v>
      </c>
      <c r="L7" s="9">
        <v>50</v>
      </c>
      <c r="M7" s="3">
        <v>59</v>
      </c>
      <c r="N7" s="10">
        <f t="shared" si="3"/>
        <v>109</v>
      </c>
      <c r="O7" s="9">
        <f t="shared" ref="O7:O19" si="5">SUM(I7,L7)</f>
        <v>129</v>
      </c>
      <c r="P7" s="3">
        <f t="shared" ref="P7:P19" si="6">SUM(J7,M7)</f>
        <v>149</v>
      </c>
      <c r="Q7" s="10">
        <f t="shared" si="4"/>
        <v>278</v>
      </c>
      <c r="R7" s="15">
        <f t="shared" ref="R7:T19" si="7">ROUND(O7/F7*100,2)</f>
        <v>58.9</v>
      </c>
      <c r="S7" s="16">
        <f t="shared" si="7"/>
        <v>63.14</v>
      </c>
      <c r="T7" s="17">
        <f t="shared" si="7"/>
        <v>61.1</v>
      </c>
    </row>
    <row r="8" spans="1:20" s="4" customFormat="1" ht="25" customHeight="1">
      <c r="A8" s="31" t="s">
        <v>5</v>
      </c>
      <c r="B8" s="29" t="s">
        <v>41</v>
      </c>
      <c r="C8" s="9">
        <v>2759</v>
      </c>
      <c r="D8" s="3">
        <v>3160</v>
      </c>
      <c r="E8" s="10">
        <f t="shared" si="0"/>
        <v>5919</v>
      </c>
      <c r="F8" s="9">
        <v>2753</v>
      </c>
      <c r="G8" s="3">
        <v>3160</v>
      </c>
      <c r="H8" s="10">
        <f t="shared" si="1"/>
        <v>5913</v>
      </c>
      <c r="I8" s="9">
        <v>960</v>
      </c>
      <c r="J8" s="3">
        <v>1092</v>
      </c>
      <c r="K8" s="10">
        <f t="shared" si="2"/>
        <v>2052</v>
      </c>
      <c r="L8" s="9">
        <v>690</v>
      </c>
      <c r="M8" s="3">
        <v>842</v>
      </c>
      <c r="N8" s="10">
        <f t="shared" si="3"/>
        <v>1532</v>
      </c>
      <c r="O8" s="9">
        <f t="shared" si="5"/>
        <v>1650</v>
      </c>
      <c r="P8" s="3">
        <f t="shared" si="6"/>
        <v>1934</v>
      </c>
      <c r="Q8" s="10">
        <f t="shared" si="4"/>
        <v>3584</v>
      </c>
      <c r="R8" s="15">
        <f t="shared" si="7"/>
        <v>59.93</v>
      </c>
      <c r="S8" s="16">
        <f t="shared" si="7"/>
        <v>61.2</v>
      </c>
      <c r="T8" s="17">
        <f t="shared" si="7"/>
        <v>60.61</v>
      </c>
    </row>
    <row r="9" spans="1:20" s="4" customFormat="1" ht="25" customHeight="1">
      <c r="A9" s="31" t="s">
        <v>6</v>
      </c>
      <c r="B9" s="29" t="s">
        <v>45</v>
      </c>
      <c r="C9" s="9">
        <v>1030</v>
      </c>
      <c r="D9" s="3">
        <v>1132</v>
      </c>
      <c r="E9" s="10">
        <f t="shared" si="0"/>
        <v>2162</v>
      </c>
      <c r="F9" s="9">
        <v>1030</v>
      </c>
      <c r="G9" s="3">
        <v>1133</v>
      </c>
      <c r="H9" s="10">
        <f t="shared" si="1"/>
        <v>2163</v>
      </c>
      <c r="I9" s="9">
        <v>369</v>
      </c>
      <c r="J9" s="3">
        <v>331</v>
      </c>
      <c r="K9" s="10">
        <f t="shared" si="2"/>
        <v>700</v>
      </c>
      <c r="L9" s="9">
        <v>334</v>
      </c>
      <c r="M9" s="3">
        <v>398</v>
      </c>
      <c r="N9" s="10">
        <f t="shared" si="3"/>
        <v>732</v>
      </c>
      <c r="O9" s="9">
        <f t="shared" si="5"/>
        <v>703</v>
      </c>
      <c r="P9" s="3">
        <f t="shared" si="6"/>
        <v>729</v>
      </c>
      <c r="Q9" s="10">
        <f t="shared" si="4"/>
        <v>1432</v>
      </c>
      <c r="R9" s="15">
        <f t="shared" si="7"/>
        <v>68.25</v>
      </c>
      <c r="S9" s="16">
        <f t="shared" si="7"/>
        <v>64.34</v>
      </c>
      <c r="T9" s="17">
        <f t="shared" si="7"/>
        <v>66.2</v>
      </c>
    </row>
    <row r="10" spans="1:20" s="4" customFormat="1" ht="25" customHeight="1">
      <c r="A10" s="31" t="s">
        <v>7</v>
      </c>
      <c r="B10" s="29" t="s">
        <v>31</v>
      </c>
      <c r="C10" s="9">
        <v>1393</v>
      </c>
      <c r="D10" s="3">
        <v>1800</v>
      </c>
      <c r="E10" s="10">
        <f t="shared" si="0"/>
        <v>3193</v>
      </c>
      <c r="F10" s="9">
        <v>1392</v>
      </c>
      <c r="G10" s="3">
        <v>1800</v>
      </c>
      <c r="H10" s="10">
        <f t="shared" si="1"/>
        <v>3192</v>
      </c>
      <c r="I10" s="9">
        <v>579</v>
      </c>
      <c r="J10" s="3">
        <v>739</v>
      </c>
      <c r="K10" s="10">
        <f t="shared" si="2"/>
        <v>1318</v>
      </c>
      <c r="L10" s="9">
        <v>286</v>
      </c>
      <c r="M10" s="3">
        <v>371</v>
      </c>
      <c r="N10" s="10">
        <f t="shared" si="3"/>
        <v>657</v>
      </c>
      <c r="O10" s="9">
        <f t="shared" si="5"/>
        <v>865</v>
      </c>
      <c r="P10" s="3">
        <f t="shared" si="6"/>
        <v>1110</v>
      </c>
      <c r="Q10" s="10">
        <f t="shared" si="4"/>
        <v>1975</v>
      </c>
      <c r="R10" s="15">
        <f t="shared" si="7"/>
        <v>62.14</v>
      </c>
      <c r="S10" s="16">
        <f t="shared" si="7"/>
        <v>61.67</v>
      </c>
      <c r="T10" s="17">
        <f t="shared" si="7"/>
        <v>61.87</v>
      </c>
    </row>
    <row r="11" spans="1:20" s="4" customFormat="1" ht="25" customHeight="1">
      <c r="A11" s="31" t="s">
        <v>8</v>
      </c>
      <c r="B11" s="29" t="s">
        <v>28</v>
      </c>
      <c r="C11" s="9">
        <v>567</v>
      </c>
      <c r="D11" s="3">
        <v>639</v>
      </c>
      <c r="E11" s="10">
        <f t="shared" si="0"/>
        <v>1206</v>
      </c>
      <c r="F11" s="9">
        <v>567</v>
      </c>
      <c r="G11" s="3">
        <v>639</v>
      </c>
      <c r="H11" s="10">
        <f t="shared" si="1"/>
        <v>1206</v>
      </c>
      <c r="I11" s="9">
        <v>194</v>
      </c>
      <c r="J11" s="3">
        <v>209</v>
      </c>
      <c r="K11" s="10">
        <f t="shared" si="2"/>
        <v>403</v>
      </c>
      <c r="L11" s="9">
        <v>152</v>
      </c>
      <c r="M11" s="3">
        <v>209</v>
      </c>
      <c r="N11" s="10">
        <f t="shared" si="3"/>
        <v>361</v>
      </c>
      <c r="O11" s="9">
        <f t="shared" si="5"/>
        <v>346</v>
      </c>
      <c r="P11" s="3">
        <f t="shared" si="6"/>
        <v>418</v>
      </c>
      <c r="Q11" s="10">
        <f t="shared" si="4"/>
        <v>764</v>
      </c>
      <c r="R11" s="15">
        <f t="shared" si="7"/>
        <v>61.02</v>
      </c>
      <c r="S11" s="16">
        <f t="shared" si="7"/>
        <v>65.41</v>
      </c>
      <c r="T11" s="17">
        <f t="shared" si="7"/>
        <v>63.35</v>
      </c>
    </row>
    <row r="12" spans="1:20" s="4" customFormat="1" ht="25" customHeight="1">
      <c r="A12" s="31" t="s">
        <v>9</v>
      </c>
      <c r="B12" s="29" t="s">
        <v>32</v>
      </c>
      <c r="C12" s="9">
        <v>241</v>
      </c>
      <c r="D12" s="3">
        <v>269</v>
      </c>
      <c r="E12" s="10">
        <f t="shared" si="0"/>
        <v>510</v>
      </c>
      <c r="F12" s="9">
        <v>241</v>
      </c>
      <c r="G12" s="3">
        <v>269</v>
      </c>
      <c r="H12" s="10">
        <f t="shared" si="1"/>
        <v>510</v>
      </c>
      <c r="I12" s="9">
        <v>95</v>
      </c>
      <c r="J12" s="3">
        <v>100</v>
      </c>
      <c r="K12" s="10">
        <f t="shared" si="2"/>
        <v>195</v>
      </c>
      <c r="L12" s="9">
        <v>71</v>
      </c>
      <c r="M12" s="3">
        <v>91</v>
      </c>
      <c r="N12" s="10">
        <f t="shared" si="3"/>
        <v>162</v>
      </c>
      <c r="O12" s="9">
        <f t="shared" si="5"/>
        <v>166</v>
      </c>
      <c r="P12" s="3">
        <f t="shared" si="6"/>
        <v>191</v>
      </c>
      <c r="Q12" s="10">
        <f t="shared" si="4"/>
        <v>357</v>
      </c>
      <c r="R12" s="15">
        <f t="shared" si="7"/>
        <v>68.88</v>
      </c>
      <c r="S12" s="16">
        <f t="shared" si="7"/>
        <v>71</v>
      </c>
      <c r="T12" s="17">
        <f t="shared" si="7"/>
        <v>70</v>
      </c>
    </row>
    <row r="13" spans="1:20" s="4" customFormat="1" ht="25" customHeight="1">
      <c r="A13" s="31" t="s">
        <v>10</v>
      </c>
      <c r="B13" s="29" t="s">
        <v>33</v>
      </c>
      <c r="C13" s="9">
        <v>456</v>
      </c>
      <c r="D13" s="3">
        <v>487</v>
      </c>
      <c r="E13" s="10">
        <f t="shared" si="0"/>
        <v>943</v>
      </c>
      <c r="F13" s="9">
        <v>456</v>
      </c>
      <c r="G13" s="3">
        <v>487</v>
      </c>
      <c r="H13" s="10">
        <f t="shared" si="1"/>
        <v>943</v>
      </c>
      <c r="I13" s="9">
        <v>170</v>
      </c>
      <c r="J13" s="3">
        <v>144</v>
      </c>
      <c r="K13" s="10">
        <f t="shared" si="2"/>
        <v>314</v>
      </c>
      <c r="L13" s="9">
        <v>148</v>
      </c>
      <c r="M13" s="3">
        <v>193</v>
      </c>
      <c r="N13" s="10">
        <f t="shared" si="3"/>
        <v>341</v>
      </c>
      <c r="O13" s="9">
        <f t="shared" si="5"/>
        <v>318</v>
      </c>
      <c r="P13" s="3">
        <f t="shared" si="6"/>
        <v>337</v>
      </c>
      <c r="Q13" s="10">
        <f t="shared" si="4"/>
        <v>655</v>
      </c>
      <c r="R13" s="15">
        <f t="shared" si="7"/>
        <v>69.739999999999995</v>
      </c>
      <c r="S13" s="16">
        <f t="shared" si="7"/>
        <v>69.2</v>
      </c>
      <c r="T13" s="17">
        <f t="shared" si="7"/>
        <v>69.459999999999994</v>
      </c>
    </row>
    <row r="14" spans="1:20" s="4" customFormat="1" ht="25" customHeight="1">
      <c r="A14" s="31" t="s">
        <v>11</v>
      </c>
      <c r="B14" s="29" t="s">
        <v>34</v>
      </c>
      <c r="C14" s="9">
        <v>287</v>
      </c>
      <c r="D14" s="3">
        <v>309</v>
      </c>
      <c r="E14" s="10">
        <f t="shared" si="0"/>
        <v>596</v>
      </c>
      <c r="F14" s="9">
        <v>287</v>
      </c>
      <c r="G14" s="3">
        <v>309</v>
      </c>
      <c r="H14" s="10">
        <f t="shared" si="1"/>
        <v>596</v>
      </c>
      <c r="I14" s="9">
        <v>129</v>
      </c>
      <c r="J14" s="3">
        <v>123</v>
      </c>
      <c r="K14" s="10">
        <f t="shared" si="2"/>
        <v>252</v>
      </c>
      <c r="L14" s="9">
        <v>53</v>
      </c>
      <c r="M14" s="3">
        <v>66</v>
      </c>
      <c r="N14" s="10">
        <f t="shared" si="3"/>
        <v>119</v>
      </c>
      <c r="O14" s="9">
        <f t="shared" si="5"/>
        <v>182</v>
      </c>
      <c r="P14" s="3">
        <f t="shared" si="6"/>
        <v>189</v>
      </c>
      <c r="Q14" s="10">
        <f t="shared" si="4"/>
        <v>371</v>
      </c>
      <c r="R14" s="15">
        <f t="shared" si="7"/>
        <v>63.41</v>
      </c>
      <c r="S14" s="16">
        <f t="shared" si="7"/>
        <v>61.17</v>
      </c>
      <c r="T14" s="17">
        <f t="shared" si="7"/>
        <v>62.25</v>
      </c>
    </row>
    <row r="15" spans="1:20" s="4" customFormat="1" ht="25" customHeight="1">
      <c r="A15" s="31" t="s">
        <v>12</v>
      </c>
      <c r="B15" s="29" t="s">
        <v>42</v>
      </c>
      <c r="C15" s="9">
        <v>1907</v>
      </c>
      <c r="D15" s="3">
        <v>2154</v>
      </c>
      <c r="E15" s="10">
        <f t="shared" si="0"/>
        <v>4061</v>
      </c>
      <c r="F15" s="9">
        <v>1904</v>
      </c>
      <c r="G15" s="3">
        <v>2155</v>
      </c>
      <c r="H15" s="10">
        <f t="shared" si="1"/>
        <v>4059</v>
      </c>
      <c r="I15" s="9">
        <v>719</v>
      </c>
      <c r="J15" s="3">
        <v>733</v>
      </c>
      <c r="K15" s="10">
        <f t="shared" si="2"/>
        <v>1452</v>
      </c>
      <c r="L15" s="9">
        <v>460</v>
      </c>
      <c r="M15" s="3">
        <v>590</v>
      </c>
      <c r="N15" s="10">
        <f t="shared" si="3"/>
        <v>1050</v>
      </c>
      <c r="O15" s="9">
        <f t="shared" si="5"/>
        <v>1179</v>
      </c>
      <c r="P15" s="3">
        <f t="shared" si="6"/>
        <v>1323</v>
      </c>
      <c r="Q15" s="10">
        <f t="shared" si="4"/>
        <v>2502</v>
      </c>
      <c r="R15" s="15">
        <f t="shared" si="7"/>
        <v>61.92</v>
      </c>
      <c r="S15" s="16">
        <f t="shared" si="7"/>
        <v>61.39</v>
      </c>
      <c r="T15" s="17">
        <f t="shared" si="7"/>
        <v>61.64</v>
      </c>
    </row>
    <row r="16" spans="1:20" s="4" customFormat="1" ht="25" customHeight="1">
      <c r="A16" s="31" t="s">
        <v>13</v>
      </c>
      <c r="B16" s="29" t="s">
        <v>35</v>
      </c>
      <c r="C16" s="9">
        <v>1776</v>
      </c>
      <c r="D16" s="3">
        <v>1873</v>
      </c>
      <c r="E16" s="10">
        <f t="shared" si="0"/>
        <v>3649</v>
      </c>
      <c r="F16" s="9">
        <v>1774</v>
      </c>
      <c r="G16" s="3">
        <v>1872</v>
      </c>
      <c r="H16" s="10">
        <f t="shared" si="1"/>
        <v>3646</v>
      </c>
      <c r="I16" s="9">
        <v>581</v>
      </c>
      <c r="J16" s="3">
        <v>561</v>
      </c>
      <c r="K16" s="10">
        <f t="shared" si="2"/>
        <v>1142</v>
      </c>
      <c r="L16" s="9">
        <v>463</v>
      </c>
      <c r="M16" s="3">
        <v>554</v>
      </c>
      <c r="N16" s="10">
        <f t="shared" si="3"/>
        <v>1017</v>
      </c>
      <c r="O16" s="9">
        <f t="shared" si="5"/>
        <v>1044</v>
      </c>
      <c r="P16" s="3">
        <f t="shared" si="6"/>
        <v>1115</v>
      </c>
      <c r="Q16" s="10">
        <f t="shared" si="4"/>
        <v>2159</v>
      </c>
      <c r="R16" s="15">
        <f t="shared" si="7"/>
        <v>58.85</v>
      </c>
      <c r="S16" s="16">
        <f t="shared" si="7"/>
        <v>59.56</v>
      </c>
      <c r="T16" s="17">
        <f t="shared" si="7"/>
        <v>59.22</v>
      </c>
    </row>
    <row r="17" spans="1:20" s="4" customFormat="1" ht="25" customHeight="1">
      <c r="A17" s="31" t="s">
        <v>14</v>
      </c>
      <c r="B17" s="29" t="s">
        <v>36</v>
      </c>
      <c r="C17" s="9">
        <v>123</v>
      </c>
      <c r="D17" s="3">
        <v>117</v>
      </c>
      <c r="E17" s="10">
        <f t="shared" si="0"/>
        <v>240</v>
      </c>
      <c r="F17" s="9">
        <v>123</v>
      </c>
      <c r="G17" s="3">
        <v>118</v>
      </c>
      <c r="H17" s="10">
        <f t="shared" si="1"/>
        <v>241</v>
      </c>
      <c r="I17" s="9">
        <v>50</v>
      </c>
      <c r="J17" s="3">
        <v>32</v>
      </c>
      <c r="K17" s="10">
        <f t="shared" si="2"/>
        <v>82</v>
      </c>
      <c r="L17" s="9">
        <v>37</v>
      </c>
      <c r="M17" s="3">
        <v>38</v>
      </c>
      <c r="N17" s="10">
        <f t="shared" si="3"/>
        <v>75</v>
      </c>
      <c r="O17" s="9">
        <f t="shared" si="5"/>
        <v>87</v>
      </c>
      <c r="P17" s="3">
        <f t="shared" si="6"/>
        <v>70</v>
      </c>
      <c r="Q17" s="10">
        <f t="shared" si="4"/>
        <v>157</v>
      </c>
      <c r="R17" s="15">
        <f t="shared" si="7"/>
        <v>70.73</v>
      </c>
      <c r="S17" s="16">
        <f t="shared" si="7"/>
        <v>59.32</v>
      </c>
      <c r="T17" s="17">
        <f t="shared" si="7"/>
        <v>65.150000000000006</v>
      </c>
    </row>
    <row r="18" spans="1:20" s="4" customFormat="1" ht="25" customHeight="1">
      <c r="A18" s="31" t="s">
        <v>15</v>
      </c>
      <c r="B18" s="29" t="s">
        <v>37</v>
      </c>
      <c r="C18" s="9">
        <v>123</v>
      </c>
      <c r="D18" s="3">
        <v>147</v>
      </c>
      <c r="E18" s="10">
        <f t="shared" si="0"/>
        <v>270</v>
      </c>
      <c r="F18" s="9">
        <v>122</v>
      </c>
      <c r="G18" s="3">
        <v>147</v>
      </c>
      <c r="H18" s="10">
        <f t="shared" si="1"/>
        <v>269</v>
      </c>
      <c r="I18" s="9">
        <v>46</v>
      </c>
      <c r="J18" s="3">
        <v>49</v>
      </c>
      <c r="K18" s="10">
        <f t="shared" si="2"/>
        <v>95</v>
      </c>
      <c r="L18" s="9">
        <v>40</v>
      </c>
      <c r="M18" s="3">
        <v>48</v>
      </c>
      <c r="N18" s="10">
        <f t="shared" si="3"/>
        <v>88</v>
      </c>
      <c r="O18" s="9">
        <f t="shared" si="5"/>
        <v>86</v>
      </c>
      <c r="P18" s="3">
        <f t="shared" si="6"/>
        <v>97</v>
      </c>
      <c r="Q18" s="10">
        <f t="shared" si="4"/>
        <v>183</v>
      </c>
      <c r="R18" s="15">
        <f t="shared" si="7"/>
        <v>70.489999999999995</v>
      </c>
      <c r="S18" s="16">
        <f t="shared" si="7"/>
        <v>65.989999999999995</v>
      </c>
      <c r="T18" s="17">
        <f t="shared" si="7"/>
        <v>68.03</v>
      </c>
    </row>
    <row r="19" spans="1:20" s="4" customFormat="1" ht="25" customHeight="1" thickBot="1">
      <c r="A19" s="32" t="s">
        <v>16</v>
      </c>
      <c r="B19" s="29" t="s">
        <v>38</v>
      </c>
      <c r="C19" s="9">
        <v>222</v>
      </c>
      <c r="D19" s="3">
        <v>272</v>
      </c>
      <c r="E19" s="10">
        <f t="shared" si="0"/>
        <v>494</v>
      </c>
      <c r="F19" s="9">
        <v>222</v>
      </c>
      <c r="G19" s="3">
        <v>272</v>
      </c>
      <c r="H19" s="10">
        <f t="shared" si="1"/>
        <v>494</v>
      </c>
      <c r="I19" s="9">
        <v>81</v>
      </c>
      <c r="J19" s="3">
        <v>71</v>
      </c>
      <c r="K19" s="10">
        <f t="shared" si="2"/>
        <v>152</v>
      </c>
      <c r="L19" s="9">
        <v>60</v>
      </c>
      <c r="M19" s="3">
        <v>82</v>
      </c>
      <c r="N19" s="10">
        <f t="shared" si="3"/>
        <v>142</v>
      </c>
      <c r="O19" s="9">
        <f t="shared" si="5"/>
        <v>141</v>
      </c>
      <c r="P19" s="3">
        <f t="shared" si="6"/>
        <v>153</v>
      </c>
      <c r="Q19" s="10">
        <f t="shared" si="4"/>
        <v>294</v>
      </c>
      <c r="R19" s="15">
        <f t="shared" si="7"/>
        <v>63.51</v>
      </c>
      <c r="S19" s="16">
        <f t="shared" si="7"/>
        <v>56.25</v>
      </c>
      <c r="T19" s="17">
        <f t="shared" si="7"/>
        <v>59.51</v>
      </c>
    </row>
    <row r="20" spans="1:20" ht="25" customHeight="1" thickBot="1">
      <c r="A20" s="66" t="s">
        <v>2</v>
      </c>
      <c r="B20" s="67"/>
      <c r="C20" s="44">
        <f t="shared" ref="C20:H20" si="8">SUM(C6:C19)</f>
        <v>12997</v>
      </c>
      <c r="D20" s="45">
        <f t="shared" si="8"/>
        <v>14832</v>
      </c>
      <c r="E20" s="46">
        <f t="shared" si="8"/>
        <v>27829</v>
      </c>
      <c r="F20" s="44">
        <f t="shared" si="8"/>
        <v>12983</v>
      </c>
      <c r="G20" s="45">
        <f t="shared" si="8"/>
        <v>14830</v>
      </c>
      <c r="H20" s="46">
        <f t="shared" si="8"/>
        <v>27813</v>
      </c>
      <c r="I20" s="44">
        <f t="shared" ref="I20:K20" si="9">SUM(I6:I19)</f>
        <v>4708</v>
      </c>
      <c r="J20" s="45">
        <f t="shared" si="9"/>
        <v>5032</v>
      </c>
      <c r="K20" s="46">
        <f t="shared" si="9"/>
        <v>9740</v>
      </c>
      <c r="L20" s="44">
        <f t="shared" ref="L20:Q20" si="10">SUM(L6:L19)</f>
        <v>3229</v>
      </c>
      <c r="M20" s="45">
        <f t="shared" si="10"/>
        <v>4068</v>
      </c>
      <c r="N20" s="46">
        <f t="shared" si="10"/>
        <v>7297</v>
      </c>
      <c r="O20" s="44">
        <f t="shared" si="10"/>
        <v>7937</v>
      </c>
      <c r="P20" s="45">
        <f t="shared" si="10"/>
        <v>9100</v>
      </c>
      <c r="Q20" s="46">
        <f t="shared" si="10"/>
        <v>17037</v>
      </c>
      <c r="R20" s="47">
        <f t="shared" ref="R20:T20" si="11">ROUND(O20/F20*100,2)</f>
        <v>61.13</v>
      </c>
      <c r="S20" s="48">
        <f t="shared" si="11"/>
        <v>61.36</v>
      </c>
      <c r="T20" s="49">
        <f t="shared" si="11"/>
        <v>61.26</v>
      </c>
    </row>
    <row r="21" spans="1:20" ht="10" customHeight="1" thickBot="1">
      <c r="A21" s="19"/>
      <c r="B21" s="27"/>
      <c r="C21" s="19"/>
      <c r="D21" s="19"/>
      <c r="E21" s="19"/>
      <c r="F21" s="19"/>
      <c r="G21" s="11"/>
      <c r="H21" s="59"/>
      <c r="I21" s="59"/>
      <c r="J21" s="5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ht="25" customHeight="1">
      <c r="A22" s="68" t="s">
        <v>27</v>
      </c>
      <c r="B22" s="69"/>
      <c r="C22" s="60" t="s">
        <v>17</v>
      </c>
      <c r="D22" s="61"/>
      <c r="E22" s="62"/>
      <c r="F22" s="60" t="s">
        <v>18</v>
      </c>
      <c r="G22" s="61"/>
      <c r="H22" s="62"/>
      <c r="I22" s="63" t="s">
        <v>21</v>
      </c>
      <c r="J22" s="64"/>
      <c r="K22" s="65"/>
      <c r="L22" s="60" t="s">
        <v>22</v>
      </c>
      <c r="M22" s="61"/>
      <c r="N22" s="62"/>
      <c r="O22" s="60" t="s">
        <v>19</v>
      </c>
      <c r="P22" s="61"/>
      <c r="Q22" s="62"/>
      <c r="R22" s="60" t="s">
        <v>20</v>
      </c>
      <c r="S22" s="61"/>
      <c r="T22" s="62"/>
    </row>
    <row r="23" spans="1:20" ht="25" customHeight="1" thickBot="1">
      <c r="A23" s="70"/>
      <c r="B23" s="71"/>
      <c r="C23" s="36" t="s">
        <v>0</v>
      </c>
      <c r="D23" s="37" t="s">
        <v>1</v>
      </c>
      <c r="E23" s="38" t="s">
        <v>2</v>
      </c>
      <c r="F23" s="36" t="s">
        <v>0</v>
      </c>
      <c r="G23" s="37" t="s">
        <v>1</v>
      </c>
      <c r="H23" s="38" t="s">
        <v>2</v>
      </c>
      <c r="I23" s="39" t="s">
        <v>0</v>
      </c>
      <c r="J23" s="40" t="s">
        <v>1</v>
      </c>
      <c r="K23" s="41" t="s">
        <v>2</v>
      </c>
      <c r="L23" s="36" t="s">
        <v>0</v>
      </c>
      <c r="M23" s="37" t="s">
        <v>1</v>
      </c>
      <c r="N23" s="38" t="s">
        <v>2</v>
      </c>
      <c r="O23" s="36" t="s">
        <v>0</v>
      </c>
      <c r="P23" s="37" t="s">
        <v>1</v>
      </c>
      <c r="Q23" s="38" t="s">
        <v>2</v>
      </c>
      <c r="R23" s="42" t="s">
        <v>24</v>
      </c>
      <c r="S23" s="43" t="s">
        <v>25</v>
      </c>
      <c r="T23" s="38" t="s">
        <v>2</v>
      </c>
    </row>
    <row r="24" spans="1:20" ht="25" customHeight="1" thickBot="1">
      <c r="A24" s="50" t="s">
        <v>5</v>
      </c>
      <c r="B24" s="51" t="s">
        <v>41</v>
      </c>
      <c r="C24" s="20">
        <v>7</v>
      </c>
      <c r="D24" s="21">
        <v>4</v>
      </c>
      <c r="E24" s="22">
        <f t="shared" ref="E24" si="12">C24+D24</f>
        <v>11</v>
      </c>
      <c r="F24" s="20">
        <v>7</v>
      </c>
      <c r="G24" s="21">
        <v>4</v>
      </c>
      <c r="H24" s="22">
        <f t="shared" ref="H24" si="13">F24+G24</f>
        <v>11</v>
      </c>
      <c r="I24" s="20">
        <v>1</v>
      </c>
      <c r="J24" s="21">
        <v>1</v>
      </c>
      <c r="K24" s="22">
        <f t="shared" ref="K24" si="14">I24+J24</f>
        <v>2</v>
      </c>
      <c r="L24" s="20">
        <v>0</v>
      </c>
      <c r="M24" s="21">
        <v>0</v>
      </c>
      <c r="N24" s="22">
        <f t="shared" ref="N24" si="15">SUM(L24:M24)</f>
        <v>0</v>
      </c>
      <c r="O24" s="20">
        <f t="shared" ref="O24:Q24" si="16">SUM(I24,L24)</f>
        <v>1</v>
      </c>
      <c r="P24" s="21">
        <f t="shared" si="16"/>
        <v>1</v>
      </c>
      <c r="Q24" s="22">
        <f t="shared" si="16"/>
        <v>2</v>
      </c>
      <c r="R24" s="23">
        <f t="shared" ref="R24:T24" si="17">ROUND(O24/F24*100,2)</f>
        <v>14.29</v>
      </c>
      <c r="S24" s="24">
        <f t="shared" si="17"/>
        <v>25</v>
      </c>
      <c r="T24" s="25">
        <f t="shared" si="17"/>
        <v>18.18</v>
      </c>
    </row>
    <row r="25" spans="1:20" ht="10" customHeight="1" thickBot="1"/>
    <row r="26" spans="1:20" ht="25" customHeight="1">
      <c r="A26" s="72" t="s">
        <v>39</v>
      </c>
      <c r="B26" s="73"/>
      <c r="C26" s="60" t="s">
        <v>17</v>
      </c>
      <c r="D26" s="61"/>
      <c r="E26" s="62"/>
      <c r="F26" s="60" t="s">
        <v>18</v>
      </c>
      <c r="G26" s="61"/>
      <c r="H26" s="62"/>
      <c r="I26" s="63" t="s">
        <v>21</v>
      </c>
      <c r="J26" s="64"/>
      <c r="K26" s="65"/>
      <c r="L26" s="60" t="s">
        <v>22</v>
      </c>
      <c r="M26" s="61"/>
      <c r="N26" s="62"/>
      <c r="O26" s="60" t="s">
        <v>19</v>
      </c>
      <c r="P26" s="61"/>
      <c r="Q26" s="62"/>
      <c r="R26" s="60" t="s">
        <v>20</v>
      </c>
      <c r="S26" s="61"/>
      <c r="T26" s="62"/>
    </row>
    <row r="27" spans="1:20" ht="25" customHeight="1" thickBot="1">
      <c r="A27" s="74"/>
      <c r="B27" s="75"/>
      <c r="C27" s="36" t="s">
        <v>0</v>
      </c>
      <c r="D27" s="37" t="s">
        <v>1</v>
      </c>
      <c r="E27" s="38" t="s">
        <v>2</v>
      </c>
      <c r="F27" s="36" t="s">
        <v>0</v>
      </c>
      <c r="G27" s="37" t="s">
        <v>1</v>
      </c>
      <c r="H27" s="38" t="s">
        <v>2</v>
      </c>
      <c r="I27" s="39" t="s">
        <v>0</v>
      </c>
      <c r="J27" s="40" t="s">
        <v>1</v>
      </c>
      <c r="K27" s="41" t="s">
        <v>2</v>
      </c>
      <c r="L27" s="36" t="s">
        <v>0</v>
      </c>
      <c r="M27" s="37" t="s">
        <v>1</v>
      </c>
      <c r="N27" s="38" t="s">
        <v>2</v>
      </c>
      <c r="O27" s="36" t="s">
        <v>0</v>
      </c>
      <c r="P27" s="37" t="s">
        <v>1</v>
      </c>
      <c r="Q27" s="38" t="s">
        <v>2</v>
      </c>
      <c r="R27" s="42" t="s">
        <v>24</v>
      </c>
      <c r="S27" s="43" t="s">
        <v>25</v>
      </c>
      <c r="T27" s="38" t="s">
        <v>2</v>
      </c>
    </row>
    <row r="28" spans="1:20" ht="25" customHeight="1" thickBot="1">
      <c r="A28" s="56" t="s">
        <v>40</v>
      </c>
      <c r="B28" s="57"/>
      <c r="C28" s="20">
        <f t="shared" ref="C28:Q28" si="18">SUM(C20,C24)</f>
        <v>13004</v>
      </c>
      <c r="D28" s="21">
        <f t="shared" si="18"/>
        <v>14836</v>
      </c>
      <c r="E28" s="22">
        <f t="shared" si="18"/>
        <v>27840</v>
      </c>
      <c r="F28" s="20">
        <f t="shared" si="18"/>
        <v>12990</v>
      </c>
      <c r="G28" s="21">
        <f t="shared" si="18"/>
        <v>14834</v>
      </c>
      <c r="H28" s="22">
        <f t="shared" si="18"/>
        <v>27824</v>
      </c>
      <c r="I28" s="20">
        <f t="shared" si="18"/>
        <v>4709</v>
      </c>
      <c r="J28" s="21">
        <f t="shared" si="18"/>
        <v>5033</v>
      </c>
      <c r="K28" s="22">
        <f t="shared" si="18"/>
        <v>9742</v>
      </c>
      <c r="L28" s="20">
        <f t="shared" si="18"/>
        <v>3229</v>
      </c>
      <c r="M28" s="21">
        <f t="shared" si="18"/>
        <v>4068</v>
      </c>
      <c r="N28" s="22">
        <f t="shared" si="18"/>
        <v>7297</v>
      </c>
      <c r="O28" s="20">
        <f t="shared" si="18"/>
        <v>7938</v>
      </c>
      <c r="P28" s="21">
        <f t="shared" si="18"/>
        <v>9101</v>
      </c>
      <c r="Q28" s="22">
        <f t="shared" si="18"/>
        <v>17039</v>
      </c>
      <c r="R28" s="23">
        <f>ROUND(O28/F28*100,2)</f>
        <v>61.11</v>
      </c>
      <c r="S28" s="24">
        <f>ROUND(P28/G28*100,2)</f>
        <v>61.35</v>
      </c>
      <c r="T28" s="25">
        <f>ROUND(Q28/H28*100,2)</f>
        <v>61.24</v>
      </c>
    </row>
    <row r="29" spans="1:20" ht="25" customHeight="1">
      <c r="Q29" s="26">
        <f>N20/Q20</f>
        <v>0.42830310500675001</v>
      </c>
    </row>
  </sheetData>
  <mergeCells count="25">
    <mergeCell ref="A22:B23"/>
    <mergeCell ref="A26:B27"/>
    <mergeCell ref="L26:N26"/>
    <mergeCell ref="O26:Q26"/>
    <mergeCell ref="R26:T26"/>
    <mergeCell ref="C22:E22"/>
    <mergeCell ref="F22:H22"/>
    <mergeCell ref="I22:K22"/>
    <mergeCell ref="L22:N22"/>
    <mergeCell ref="A28:B28"/>
    <mergeCell ref="A4:B5"/>
    <mergeCell ref="A20:B20"/>
    <mergeCell ref="H21:J21"/>
    <mergeCell ref="A1:T2"/>
    <mergeCell ref="C4:E4"/>
    <mergeCell ref="F4:H4"/>
    <mergeCell ref="I4:K4"/>
    <mergeCell ref="L4:N4"/>
    <mergeCell ref="O4:Q4"/>
    <mergeCell ref="R4:T4"/>
    <mergeCell ref="O22:Q22"/>
    <mergeCell ref="R22:T22"/>
    <mergeCell ref="C26:E26"/>
    <mergeCell ref="F26:H26"/>
    <mergeCell ref="I26:K26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3"/>
  <sheetViews>
    <sheetView view="pageBreakPreview" zoomScale="50" zoomScaleNormal="70" zoomScaleSheetLayoutView="50" workbookViewId="0">
      <pane xSplit="1" ySplit="5" topLeftCell="B6" activePane="bottomRight" state="frozen"/>
      <selection activeCell="N10" sqref="N10"/>
      <selection pane="topRight" activeCell="N10" sqref="N10"/>
      <selection pane="bottomLeft" activeCell="N10" sqref="N10"/>
      <selection pane="bottomRight" activeCell="U3" sqref="U3"/>
    </sheetView>
  </sheetViews>
  <sheetFormatPr defaultColWidth="7.7109375" defaultRowHeight="25" customHeight="1"/>
  <cols>
    <col min="1" max="20" width="7.7109375" style="6"/>
    <col min="21" max="16384" width="7.7109375" style="5"/>
  </cols>
  <sheetData>
    <row r="1" spans="1:20" s="1" customFormat="1" ht="25" customHeight="1">
      <c r="A1" s="58" t="s">
        <v>23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 s="1" customFormat="1" ht="25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s="2" customFormat="1" ht="25" customHeight="1" thickBot="1">
      <c r="A3" s="76" t="s">
        <v>46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1:20" s="1" customFormat="1" ht="25" customHeight="1">
      <c r="A4" s="68" t="s">
        <v>26</v>
      </c>
      <c r="B4" s="69"/>
      <c r="C4" s="60" t="s">
        <v>17</v>
      </c>
      <c r="D4" s="61"/>
      <c r="E4" s="62"/>
      <c r="F4" s="60" t="s">
        <v>18</v>
      </c>
      <c r="G4" s="61"/>
      <c r="H4" s="62"/>
      <c r="I4" s="63" t="s">
        <v>21</v>
      </c>
      <c r="J4" s="64"/>
      <c r="K4" s="65"/>
      <c r="L4" s="60" t="s">
        <v>22</v>
      </c>
      <c r="M4" s="61"/>
      <c r="N4" s="62"/>
      <c r="O4" s="60" t="s">
        <v>19</v>
      </c>
      <c r="P4" s="61"/>
      <c r="Q4" s="62"/>
      <c r="R4" s="60" t="s">
        <v>20</v>
      </c>
      <c r="S4" s="61"/>
      <c r="T4" s="62"/>
    </row>
    <row r="5" spans="1:20" s="1" customFormat="1" ht="25" customHeight="1" thickBot="1">
      <c r="A5" s="70"/>
      <c r="B5" s="71"/>
      <c r="C5" s="36" t="s">
        <v>0</v>
      </c>
      <c r="D5" s="37" t="s">
        <v>1</v>
      </c>
      <c r="E5" s="38" t="s">
        <v>2</v>
      </c>
      <c r="F5" s="36" t="s">
        <v>0</v>
      </c>
      <c r="G5" s="37" t="s">
        <v>1</v>
      </c>
      <c r="H5" s="38" t="s">
        <v>2</v>
      </c>
      <c r="I5" s="39" t="s">
        <v>0</v>
      </c>
      <c r="J5" s="40" t="s">
        <v>1</v>
      </c>
      <c r="K5" s="41" t="s">
        <v>2</v>
      </c>
      <c r="L5" s="36" t="s">
        <v>0</v>
      </c>
      <c r="M5" s="37" t="s">
        <v>1</v>
      </c>
      <c r="N5" s="38" t="s">
        <v>2</v>
      </c>
      <c r="O5" s="36" t="s">
        <v>0</v>
      </c>
      <c r="P5" s="37" t="s">
        <v>1</v>
      </c>
      <c r="Q5" s="38" t="s">
        <v>2</v>
      </c>
      <c r="R5" s="42" t="s">
        <v>0</v>
      </c>
      <c r="S5" s="43" t="s">
        <v>1</v>
      </c>
      <c r="T5" s="38" t="s">
        <v>2</v>
      </c>
    </row>
    <row r="6" spans="1:20" s="4" customFormat="1" ht="25" customHeight="1">
      <c r="A6" s="30" t="s">
        <v>3</v>
      </c>
      <c r="B6" s="28" t="s">
        <v>29</v>
      </c>
      <c r="C6" s="12">
        <v>1894</v>
      </c>
      <c r="D6" s="13">
        <v>2237</v>
      </c>
      <c r="E6" s="14">
        <f t="shared" ref="E6:E19" si="0">C6+D6</f>
        <v>4131</v>
      </c>
      <c r="F6" s="12">
        <v>1893</v>
      </c>
      <c r="G6" s="13">
        <v>2233</v>
      </c>
      <c r="H6" s="14">
        <f t="shared" ref="H6:H19" si="1">F6+G6</f>
        <v>4126</v>
      </c>
      <c r="I6" s="12">
        <v>656</v>
      </c>
      <c r="J6" s="13">
        <v>758</v>
      </c>
      <c r="K6" s="14">
        <f t="shared" ref="K6:K19" si="2">SUM(I6:J6)</f>
        <v>1414</v>
      </c>
      <c r="L6" s="12">
        <v>384</v>
      </c>
      <c r="M6" s="13">
        <v>526</v>
      </c>
      <c r="N6" s="14">
        <f t="shared" ref="N6:N19" si="3">SUM(L6:M6)</f>
        <v>910</v>
      </c>
      <c r="O6" s="53">
        <f>SUM(I6,L6)</f>
        <v>1040</v>
      </c>
      <c r="P6" s="52">
        <f>SUM(J6,M6)</f>
        <v>1284</v>
      </c>
      <c r="Q6" s="14">
        <f>SUM(O6:P6)</f>
        <v>2324</v>
      </c>
      <c r="R6" s="15">
        <f>ROUND(O6/F6*100,2)</f>
        <v>54.94</v>
      </c>
      <c r="S6" s="16">
        <f>ROUND(P6/G6*100,2)</f>
        <v>57.5</v>
      </c>
      <c r="T6" s="17">
        <f>ROUND(Q6/H6*100,2)</f>
        <v>56.33</v>
      </c>
    </row>
    <row r="7" spans="1:20" s="4" customFormat="1" ht="25" customHeight="1">
      <c r="A7" s="31" t="s">
        <v>4</v>
      </c>
      <c r="B7" s="29" t="s">
        <v>30</v>
      </c>
      <c r="C7" s="9">
        <v>219</v>
      </c>
      <c r="D7" s="3">
        <v>236</v>
      </c>
      <c r="E7" s="10">
        <f t="shared" si="0"/>
        <v>455</v>
      </c>
      <c r="F7" s="9">
        <v>219</v>
      </c>
      <c r="G7" s="3">
        <v>236</v>
      </c>
      <c r="H7" s="10">
        <f t="shared" si="1"/>
        <v>455</v>
      </c>
      <c r="I7" s="9">
        <v>79</v>
      </c>
      <c r="J7" s="3">
        <v>90</v>
      </c>
      <c r="K7" s="10">
        <f t="shared" si="2"/>
        <v>169</v>
      </c>
      <c r="L7" s="9">
        <v>50</v>
      </c>
      <c r="M7" s="3">
        <v>59</v>
      </c>
      <c r="N7" s="10">
        <f t="shared" si="3"/>
        <v>109</v>
      </c>
      <c r="O7" s="54">
        <f t="shared" ref="O7:O19" si="4">SUM(I7,L7)</f>
        <v>129</v>
      </c>
      <c r="P7" s="52">
        <f t="shared" ref="P7:P19" si="5">SUM(J7,M7)</f>
        <v>149</v>
      </c>
      <c r="Q7" s="10">
        <f>SUM(O7:P7)</f>
        <v>278</v>
      </c>
      <c r="R7" s="15">
        <f t="shared" ref="R7:T19" si="6">ROUND(O7/F7*100,2)</f>
        <v>58.9</v>
      </c>
      <c r="S7" s="16">
        <f t="shared" si="6"/>
        <v>63.14</v>
      </c>
      <c r="T7" s="17">
        <f t="shared" si="6"/>
        <v>61.1</v>
      </c>
    </row>
    <row r="8" spans="1:20" s="4" customFormat="1" ht="25" customHeight="1">
      <c r="A8" s="31" t="s">
        <v>5</v>
      </c>
      <c r="B8" s="29" t="s">
        <v>41</v>
      </c>
      <c r="C8" s="9">
        <v>2766</v>
      </c>
      <c r="D8" s="3">
        <v>3164</v>
      </c>
      <c r="E8" s="10">
        <f t="shared" si="0"/>
        <v>5930</v>
      </c>
      <c r="F8" s="9">
        <v>2760</v>
      </c>
      <c r="G8" s="3">
        <v>3164</v>
      </c>
      <c r="H8" s="10">
        <f t="shared" si="1"/>
        <v>5924</v>
      </c>
      <c r="I8" s="9">
        <v>960</v>
      </c>
      <c r="J8" s="3">
        <v>1092</v>
      </c>
      <c r="K8" s="10">
        <f t="shared" si="2"/>
        <v>2052</v>
      </c>
      <c r="L8" s="9">
        <v>690</v>
      </c>
      <c r="M8" s="3">
        <v>842</v>
      </c>
      <c r="N8" s="10">
        <f t="shared" si="3"/>
        <v>1532</v>
      </c>
      <c r="O8" s="54">
        <f t="shared" si="4"/>
        <v>1650</v>
      </c>
      <c r="P8" s="52">
        <f t="shared" si="5"/>
        <v>1934</v>
      </c>
      <c r="Q8" s="10">
        <f>SUM(O8:P8)</f>
        <v>3584</v>
      </c>
      <c r="R8" s="15">
        <f t="shared" si="6"/>
        <v>59.78</v>
      </c>
      <c r="S8" s="16">
        <f t="shared" si="6"/>
        <v>61.13</v>
      </c>
      <c r="T8" s="17">
        <f t="shared" si="6"/>
        <v>60.5</v>
      </c>
    </row>
    <row r="9" spans="1:20" s="4" customFormat="1" ht="25" customHeight="1">
      <c r="A9" s="31" t="s">
        <v>6</v>
      </c>
      <c r="B9" s="29" t="s">
        <v>45</v>
      </c>
      <c r="C9" s="9">
        <v>1030</v>
      </c>
      <c r="D9" s="3">
        <v>1132</v>
      </c>
      <c r="E9" s="10">
        <f t="shared" si="0"/>
        <v>2162</v>
      </c>
      <c r="F9" s="9">
        <v>1030</v>
      </c>
      <c r="G9" s="3">
        <v>1133</v>
      </c>
      <c r="H9" s="10">
        <f t="shared" si="1"/>
        <v>2163</v>
      </c>
      <c r="I9" s="9">
        <v>369</v>
      </c>
      <c r="J9" s="3">
        <v>331</v>
      </c>
      <c r="K9" s="10">
        <f t="shared" si="2"/>
        <v>700</v>
      </c>
      <c r="L9" s="9">
        <v>334</v>
      </c>
      <c r="M9" s="3">
        <v>397</v>
      </c>
      <c r="N9" s="10">
        <f t="shared" si="3"/>
        <v>731</v>
      </c>
      <c r="O9" s="54">
        <f t="shared" si="4"/>
        <v>703</v>
      </c>
      <c r="P9" s="52">
        <f t="shared" si="5"/>
        <v>728</v>
      </c>
      <c r="Q9" s="10">
        <f>SUM(O9:P9)</f>
        <v>1431</v>
      </c>
      <c r="R9" s="15">
        <f t="shared" si="6"/>
        <v>68.25</v>
      </c>
      <c r="S9" s="16">
        <f t="shared" si="6"/>
        <v>64.25</v>
      </c>
      <c r="T9" s="17">
        <f t="shared" si="6"/>
        <v>66.16</v>
      </c>
    </row>
    <row r="10" spans="1:20" s="4" customFormat="1" ht="25" customHeight="1">
      <c r="A10" s="31" t="s">
        <v>7</v>
      </c>
      <c r="B10" s="29" t="s">
        <v>31</v>
      </c>
      <c r="C10" s="9">
        <v>1393</v>
      </c>
      <c r="D10" s="3">
        <v>1800</v>
      </c>
      <c r="E10" s="10">
        <f t="shared" si="0"/>
        <v>3193</v>
      </c>
      <c r="F10" s="9">
        <v>1392</v>
      </c>
      <c r="G10" s="3">
        <v>1800</v>
      </c>
      <c r="H10" s="10">
        <f t="shared" si="1"/>
        <v>3192</v>
      </c>
      <c r="I10" s="9">
        <v>579</v>
      </c>
      <c r="J10" s="3">
        <v>738</v>
      </c>
      <c r="K10" s="10">
        <f t="shared" si="2"/>
        <v>1317</v>
      </c>
      <c r="L10" s="9">
        <v>285</v>
      </c>
      <c r="M10" s="3">
        <v>371</v>
      </c>
      <c r="N10" s="10">
        <f t="shared" si="3"/>
        <v>656</v>
      </c>
      <c r="O10" s="54">
        <f t="shared" si="4"/>
        <v>864</v>
      </c>
      <c r="P10" s="52">
        <f t="shared" si="5"/>
        <v>1109</v>
      </c>
      <c r="Q10" s="10">
        <f>SUM(O10:P10)</f>
        <v>1973</v>
      </c>
      <c r="R10" s="15">
        <f t="shared" si="6"/>
        <v>62.07</v>
      </c>
      <c r="S10" s="16">
        <f t="shared" si="6"/>
        <v>61.61</v>
      </c>
      <c r="T10" s="17">
        <f t="shared" si="6"/>
        <v>61.81</v>
      </c>
    </row>
    <row r="11" spans="1:20" s="4" customFormat="1" ht="25" customHeight="1">
      <c r="A11" s="31" t="s">
        <v>8</v>
      </c>
      <c r="B11" s="29" t="s">
        <v>28</v>
      </c>
      <c r="C11" s="9">
        <v>567</v>
      </c>
      <c r="D11" s="3">
        <v>639</v>
      </c>
      <c r="E11" s="10">
        <f t="shared" si="0"/>
        <v>1206</v>
      </c>
      <c r="F11" s="9">
        <v>567</v>
      </c>
      <c r="G11" s="3">
        <v>639</v>
      </c>
      <c r="H11" s="10">
        <f t="shared" si="1"/>
        <v>1206</v>
      </c>
      <c r="I11" s="9">
        <v>194</v>
      </c>
      <c r="J11" s="3">
        <v>208</v>
      </c>
      <c r="K11" s="10">
        <f t="shared" si="2"/>
        <v>402</v>
      </c>
      <c r="L11" s="9">
        <v>152</v>
      </c>
      <c r="M11" s="3">
        <v>209</v>
      </c>
      <c r="N11" s="10">
        <f t="shared" si="3"/>
        <v>361</v>
      </c>
      <c r="O11" s="54">
        <f t="shared" si="4"/>
        <v>346</v>
      </c>
      <c r="P11" s="52">
        <f t="shared" si="5"/>
        <v>417</v>
      </c>
      <c r="Q11" s="10">
        <f t="shared" ref="Q11:Q19" si="7">SUM(O11:P11)</f>
        <v>763</v>
      </c>
      <c r="R11" s="15">
        <f t="shared" si="6"/>
        <v>61.02</v>
      </c>
      <c r="S11" s="16">
        <f t="shared" si="6"/>
        <v>65.260000000000005</v>
      </c>
      <c r="T11" s="17">
        <f t="shared" si="6"/>
        <v>63.27</v>
      </c>
    </row>
    <row r="12" spans="1:20" s="4" customFormat="1" ht="25" customHeight="1">
      <c r="A12" s="31" t="s">
        <v>9</v>
      </c>
      <c r="B12" s="29" t="s">
        <v>32</v>
      </c>
      <c r="C12" s="9">
        <v>241</v>
      </c>
      <c r="D12" s="3">
        <v>269</v>
      </c>
      <c r="E12" s="10">
        <f t="shared" si="0"/>
        <v>510</v>
      </c>
      <c r="F12" s="9">
        <v>241</v>
      </c>
      <c r="G12" s="3">
        <v>269</v>
      </c>
      <c r="H12" s="10">
        <f t="shared" si="1"/>
        <v>510</v>
      </c>
      <c r="I12" s="9">
        <v>95</v>
      </c>
      <c r="J12" s="3">
        <v>100</v>
      </c>
      <c r="K12" s="10">
        <f t="shared" si="2"/>
        <v>195</v>
      </c>
      <c r="L12" s="9">
        <v>71</v>
      </c>
      <c r="M12" s="3">
        <v>91</v>
      </c>
      <c r="N12" s="10">
        <f t="shared" si="3"/>
        <v>162</v>
      </c>
      <c r="O12" s="54">
        <f t="shared" si="4"/>
        <v>166</v>
      </c>
      <c r="P12" s="52">
        <f t="shared" si="5"/>
        <v>191</v>
      </c>
      <c r="Q12" s="10">
        <f t="shared" si="7"/>
        <v>357</v>
      </c>
      <c r="R12" s="15">
        <f t="shared" si="6"/>
        <v>68.88</v>
      </c>
      <c r="S12" s="16">
        <f t="shared" si="6"/>
        <v>71</v>
      </c>
      <c r="T12" s="17">
        <f t="shared" si="6"/>
        <v>70</v>
      </c>
    </row>
    <row r="13" spans="1:20" s="4" customFormat="1" ht="25" customHeight="1">
      <c r="A13" s="31" t="s">
        <v>10</v>
      </c>
      <c r="B13" s="29" t="s">
        <v>33</v>
      </c>
      <c r="C13" s="9">
        <v>456</v>
      </c>
      <c r="D13" s="3">
        <v>487</v>
      </c>
      <c r="E13" s="10">
        <f t="shared" si="0"/>
        <v>943</v>
      </c>
      <c r="F13" s="9">
        <v>456</v>
      </c>
      <c r="G13" s="3">
        <v>487</v>
      </c>
      <c r="H13" s="10">
        <f t="shared" si="1"/>
        <v>943</v>
      </c>
      <c r="I13" s="9">
        <v>170</v>
      </c>
      <c r="J13" s="3">
        <v>144</v>
      </c>
      <c r="K13" s="10">
        <f t="shared" si="2"/>
        <v>314</v>
      </c>
      <c r="L13" s="9">
        <v>148</v>
      </c>
      <c r="M13" s="3">
        <v>193</v>
      </c>
      <c r="N13" s="10">
        <f t="shared" si="3"/>
        <v>341</v>
      </c>
      <c r="O13" s="54">
        <f t="shared" si="4"/>
        <v>318</v>
      </c>
      <c r="P13" s="52">
        <f t="shared" si="5"/>
        <v>337</v>
      </c>
      <c r="Q13" s="10">
        <f t="shared" si="7"/>
        <v>655</v>
      </c>
      <c r="R13" s="15">
        <f t="shared" si="6"/>
        <v>69.739999999999995</v>
      </c>
      <c r="S13" s="16">
        <f t="shared" si="6"/>
        <v>69.2</v>
      </c>
      <c r="T13" s="17">
        <f t="shared" si="6"/>
        <v>69.459999999999994</v>
      </c>
    </row>
    <row r="14" spans="1:20" s="4" customFormat="1" ht="25" customHeight="1">
      <c r="A14" s="31" t="s">
        <v>11</v>
      </c>
      <c r="B14" s="29" t="s">
        <v>34</v>
      </c>
      <c r="C14" s="9">
        <v>287</v>
      </c>
      <c r="D14" s="3">
        <v>309</v>
      </c>
      <c r="E14" s="10">
        <f t="shared" si="0"/>
        <v>596</v>
      </c>
      <c r="F14" s="9">
        <v>287</v>
      </c>
      <c r="G14" s="3">
        <v>309</v>
      </c>
      <c r="H14" s="10">
        <f t="shared" si="1"/>
        <v>596</v>
      </c>
      <c r="I14" s="9">
        <v>129</v>
      </c>
      <c r="J14" s="3">
        <v>123</v>
      </c>
      <c r="K14" s="10">
        <f t="shared" si="2"/>
        <v>252</v>
      </c>
      <c r="L14" s="9">
        <v>53</v>
      </c>
      <c r="M14" s="3">
        <v>66</v>
      </c>
      <c r="N14" s="10">
        <f t="shared" si="3"/>
        <v>119</v>
      </c>
      <c r="O14" s="54">
        <f t="shared" si="4"/>
        <v>182</v>
      </c>
      <c r="P14" s="52">
        <f t="shared" si="5"/>
        <v>189</v>
      </c>
      <c r="Q14" s="10">
        <f t="shared" si="7"/>
        <v>371</v>
      </c>
      <c r="R14" s="15">
        <f t="shared" si="6"/>
        <v>63.41</v>
      </c>
      <c r="S14" s="16">
        <f t="shared" si="6"/>
        <v>61.17</v>
      </c>
      <c r="T14" s="17">
        <f t="shared" si="6"/>
        <v>62.25</v>
      </c>
    </row>
    <row r="15" spans="1:20" s="4" customFormat="1" ht="25" customHeight="1">
      <c r="A15" s="31" t="s">
        <v>12</v>
      </c>
      <c r="B15" s="29" t="s">
        <v>42</v>
      </c>
      <c r="C15" s="9">
        <v>1907</v>
      </c>
      <c r="D15" s="3">
        <v>2154</v>
      </c>
      <c r="E15" s="10">
        <f t="shared" si="0"/>
        <v>4061</v>
      </c>
      <c r="F15" s="9">
        <v>1904</v>
      </c>
      <c r="G15" s="3">
        <v>2155</v>
      </c>
      <c r="H15" s="10">
        <f t="shared" si="1"/>
        <v>4059</v>
      </c>
      <c r="I15" s="9">
        <v>718</v>
      </c>
      <c r="J15" s="3">
        <v>733</v>
      </c>
      <c r="K15" s="10">
        <f t="shared" si="2"/>
        <v>1451</v>
      </c>
      <c r="L15" s="9">
        <v>459</v>
      </c>
      <c r="M15" s="3">
        <v>590</v>
      </c>
      <c r="N15" s="10">
        <f t="shared" si="3"/>
        <v>1049</v>
      </c>
      <c r="O15" s="54">
        <f t="shared" si="4"/>
        <v>1177</v>
      </c>
      <c r="P15" s="52">
        <f t="shared" si="5"/>
        <v>1323</v>
      </c>
      <c r="Q15" s="10">
        <f t="shared" si="7"/>
        <v>2500</v>
      </c>
      <c r="R15" s="15">
        <f t="shared" si="6"/>
        <v>61.82</v>
      </c>
      <c r="S15" s="16">
        <f t="shared" si="6"/>
        <v>61.39</v>
      </c>
      <c r="T15" s="17">
        <f t="shared" si="6"/>
        <v>61.59</v>
      </c>
    </row>
    <row r="16" spans="1:20" s="4" customFormat="1" ht="25" customHeight="1">
      <c r="A16" s="31" t="s">
        <v>13</v>
      </c>
      <c r="B16" s="29" t="s">
        <v>35</v>
      </c>
      <c r="C16" s="9">
        <v>1776</v>
      </c>
      <c r="D16" s="3">
        <v>1873</v>
      </c>
      <c r="E16" s="10">
        <f t="shared" si="0"/>
        <v>3649</v>
      </c>
      <c r="F16" s="9">
        <v>1774</v>
      </c>
      <c r="G16" s="3">
        <v>1872</v>
      </c>
      <c r="H16" s="10">
        <f t="shared" si="1"/>
        <v>3646</v>
      </c>
      <c r="I16" s="9">
        <v>581</v>
      </c>
      <c r="J16" s="3">
        <v>560</v>
      </c>
      <c r="K16" s="10">
        <f t="shared" si="2"/>
        <v>1141</v>
      </c>
      <c r="L16" s="9">
        <v>463</v>
      </c>
      <c r="M16" s="3">
        <v>554</v>
      </c>
      <c r="N16" s="10">
        <f t="shared" si="3"/>
        <v>1017</v>
      </c>
      <c r="O16" s="54">
        <f t="shared" si="4"/>
        <v>1044</v>
      </c>
      <c r="P16" s="52">
        <f t="shared" si="5"/>
        <v>1114</v>
      </c>
      <c r="Q16" s="10">
        <f t="shared" si="7"/>
        <v>2158</v>
      </c>
      <c r="R16" s="15">
        <f t="shared" si="6"/>
        <v>58.85</v>
      </c>
      <c r="S16" s="16">
        <f t="shared" si="6"/>
        <v>59.51</v>
      </c>
      <c r="T16" s="17">
        <f t="shared" si="6"/>
        <v>59.19</v>
      </c>
    </row>
    <row r="17" spans="1:20" s="4" customFormat="1" ht="25" customHeight="1">
      <c r="A17" s="31" t="s">
        <v>14</v>
      </c>
      <c r="B17" s="29" t="s">
        <v>36</v>
      </c>
      <c r="C17" s="9">
        <v>123</v>
      </c>
      <c r="D17" s="3">
        <v>117</v>
      </c>
      <c r="E17" s="10">
        <f t="shared" si="0"/>
        <v>240</v>
      </c>
      <c r="F17" s="9">
        <v>123</v>
      </c>
      <c r="G17" s="3">
        <v>118</v>
      </c>
      <c r="H17" s="10">
        <f t="shared" si="1"/>
        <v>241</v>
      </c>
      <c r="I17" s="9">
        <v>50</v>
      </c>
      <c r="J17" s="3">
        <v>32</v>
      </c>
      <c r="K17" s="10">
        <f t="shared" si="2"/>
        <v>82</v>
      </c>
      <c r="L17" s="9">
        <v>37</v>
      </c>
      <c r="M17" s="3">
        <v>38</v>
      </c>
      <c r="N17" s="10">
        <f t="shared" si="3"/>
        <v>75</v>
      </c>
      <c r="O17" s="54">
        <f t="shared" si="4"/>
        <v>87</v>
      </c>
      <c r="P17" s="52">
        <f t="shared" si="5"/>
        <v>70</v>
      </c>
      <c r="Q17" s="10">
        <f t="shared" si="7"/>
        <v>157</v>
      </c>
      <c r="R17" s="15">
        <f t="shared" si="6"/>
        <v>70.73</v>
      </c>
      <c r="S17" s="16">
        <f t="shared" si="6"/>
        <v>59.32</v>
      </c>
      <c r="T17" s="17">
        <f t="shared" si="6"/>
        <v>65.150000000000006</v>
      </c>
    </row>
    <row r="18" spans="1:20" s="4" customFormat="1" ht="25" customHeight="1">
      <c r="A18" s="31" t="s">
        <v>15</v>
      </c>
      <c r="B18" s="29" t="s">
        <v>37</v>
      </c>
      <c r="C18" s="9">
        <v>123</v>
      </c>
      <c r="D18" s="3">
        <v>147</v>
      </c>
      <c r="E18" s="10">
        <f t="shared" si="0"/>
        <v>270</v>
      </c>
      <c r="F18" s="9">
        <v>122</v>
      </c>
      <c r="G18" s="3">
        <v>147</v>
      </c>
      <c r="H18" s="10">
        <f t="shared" si="1"/>
        <v>269</v>
      </c>
      <c r="I18" s="9">
        <v>46</v>
      </c>
      <c r="J18" s="3">
        <v>49</v>
      </c>
      <c r="K18" s="10">
        <f t="shared" si="2"/>
        <v>95</v>
      </c>
      <c r="L18" s="9">
        <v>40</v>
      </c>
      <c r="M18" s="3">
        <v>48</v>
      </c>
      <c r="N18" s="10">
        <f t="shared" si="3"/>
        <v>88</v>
      </c>
      <c r="O18" s="54">
        <f t="shared" si="4"/>
        <v>86</v>
      </c>
      <c r="P18" s="52">
        <f t="shared" si="5"/>
        <v>97</v>
      </c>
      <c r="Q18" s="10">
        <f t="shared" si="7"/>
        <v>183</v>
      </c>
      <c r="R18" s="15">
        <f t="shared" si="6"/>
        <v>70.489999999999995</v>
      </c>
      <c r="S18" s="16">
        <f t="shared" si="6"/>
        <v>65.989999999999995</v>
      </c>
      <c r="T18" s="17">
        <f t="shared" si="6"/>
        <v>68.03</v>
      </c>
    </row>
    <row r="19" spans="1:20" s="4" customFormat="1" ht="25" customHeight="1" thickBot="1">
      <c r="A19" s="32" t="s">
        <v>16</v>
      </c>
      <c r="B19" s="29" t="s">
        <v>38</v>
      </c>
      <c r="C19" s="9">
        <v>222</v>
      </c>
      <c r="D19" s="3">
        <v>272</v>
      </c>
      <c r="E19" s="10">
        <f t="shared" si="0"/>
        <v>494</v>
      </c>
      <c r="F19" s="9">
        <v>222</v>
      </c>
      <c r="G19" s="3">
        <v>272</v>
      </c>
      <c r="H19" s="10">
        <f t="shared" si="1"/>
        <v>494</v>
      </c>
      <c r="I19" s="9">
        <v>81</v>
      </c>
      <c r="J19" s="3">
        <v>71</v>
      </c>
      <c r="K19" s="10">
        <f t="shared" si="2"/>
        <v>152</v>
      </c>
      <c r="L19" s="9">
        <v>60</v>
      </c>
      <c r="M19" s="3">
        <v>82</v>
      </c>
      <c r="N19" s="10">
        <f t="shared" si="3"/>
        <v>142</v>
      </c>
      <c r="O19" s="55">
        <f t="shared" si="4"/>
        <v>141</v>
      </c>
      <c r="P19" s="52">
        <f t="shared" si="5"/>
        <v>153</v>
      </c>
      <c r="Q19" s="10">
        <f t="shared" si="7"/>
        <v>294</v>
      </c>
      <c r="R19" s="15">
        <f t="shared" si="6"/>
        <v>63.51</v>
      </c>
      <c r="S19" s="16">
        <f t="shared" si="6"/>
        <v>56.25</v>
      </c>
      <c r="T19" s="17">
        <f t="shared" si="6"/>
        <v>59.51</v>
      </c>
    </row>
    <row r="20" spans="1:20" ht="25" customHeight="1" thickBot="1">
      <c r="A20" s="66" t="s">
        <v>2</v>
      </c>
      <c r="B20" s="67"/>
      <c r="C20" s="44">
        <f t="shared" ref="C20:H20" si="8">SUM(C6:C19)</f>
        <v>13004</v>
      </c>
      <c r="D20" s="45">
        <f t="shared" si="8"/>
        <v>14836</v>
      </c>
      <c r="E20" s="46">
        <f t="shared" si="8"/>
        <v>27840</v>
      </c>
      <c r="F20" s="44">
        <f t="shared" si="8"/>
        <v>12990</v>
      </c>
      <c r="G20" s="45">
        <f t="shared" si="8"/>
        <v>14834</v>
      </c>
      <c r="H20" s="46">
        <f t="shared" si="8"/>
        <v>27824</v>
      </c>
      <c r="I20" s="44">
        <f t="shared" ref="I20:N20" si="9">SUM(I6:I19)</f>
        <v>4707</v>
      </c>
      <c r="J20" s="45">
        <f t="shared" si="9"/>
        <v>5029</v>
      </c>
      <c r="K20" s="46">
        <f t="shared" si="9"/>
        <v>9736</v>
      </c>
      <c r="L20" s="44">
        <f t="shared" si="9"/>
        <v>3226</v>
      </c>
      <c r="M20" s="45">
        <f t="shared" si="9"/>
        <v>4066</v>
      </c>
      <c r="N20" s="46">
        <f t="shared" si="9"/>
        <v>7292</v>
      </c>
      <c r="O20" s="44">
        <f t="shared" ref="O20:Q20" si="10">SUM(O6:O19)</f>
        <v>7933</v>
      </c>
      <c r="P20" s="45">
        <f t="shared" si="10"/>
        <v>9095</v>
      </c>
      <c r="Q20" s="46">
        <f t="shared" si="10"/>
        <v>17028</v>
      </c>
      <c r="R20" s="47">
        <f t="shared" ref="R20:T20" si="11">ROUND(O20/F20*100,2)</f>
        <v>61.07</v>
      </c>
      <c r="S20" s="48">
        <f t="shared" si="11"/>
        <v>61.31</v>
      </c>
      <c r="T20" s="49">
        <f t="shared" si="11"/>
        <v>61.2</v>
      </c>
    </row>
    <row r="21" spans="1:20" ht="25" customHeight="1">
      <c r="A21" s="18"/>
      <c r="B21" s="27"/>
      <c r="C21" s="18"/>
      <c r="D21" s="18"/>
      <c r="E21" s="18"/>
      <c r="F21" s="18"/>
      <c r="G21" s="11"/>
      <c r="H21" s="59"/>
      <c r="I21" s="59"/>
      <c r="J21" s="59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1:20" ht="25" customHeight="1">
      <c r="K22" s="18"/>
      <c r="L22" s="18"/>
    </row>
    <row r="23" spans="1:20" ht="25" customHeight="1">
      <c r="L23" s="8"/>
    </row>
  </sheetData>
  <mergeCells count="11">
    <mergeCell ref="H21:J21"/>
    <mergeCell ref="A1:T2"/>
    <mergeCell ref="A3:T3"/>
    <mergeCell ref="C4:E4"/>
    <mergeCell ref="F4:H4"/>
    <mergeCell ref="I4:K4"/>
    <mergeCell ref="L4:N4"/>
    <mergeCell ref="O4:Q4"/>
    <mergeCell ref="R4:T4"/>
    <mergeCell ref="A4:B5"/>
    <mergeCell ref="A20:B20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小選挙区</vt:lpstr>
      <vt:lpstr>比例代表</vt:lpstr>
      <vt:lpstr>国民審査</vt:lpstr>
      <vt:lpstr>国民審査!Print_Area</vt:lpstr>
      <vt:lpstr>小選挙区!Print_Area</vt:lpstr>
      <vt:lpstr>比例代表!Print_Area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薬師神 賢治</cp:lastModifiedBy>
  <cp:lastPrinted>2024-12-06T04:31:08Z</cp:lastPrinted>
  <dcterms:modified xsi:type="dcterms:W3CDTF">2024-12-06T04:59:28Z</dcterms:modified>
</cp:coreProperties>
</file>