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TOONRDRSRV2\RedirectR4\w-aiko\Documents\総合事業サービスコード\R7.4\"/>
    </mc:Choice>
  </mc:AlternateContent>
  <xr:revisionPtr revIDLastSave="0" documentId="13_ncr:1_{43C957D9-6370-465C-BBB0-18EB9D451CF0}" xr6:coauthVersionLast="36" xr6:coauthVersionMax="47" xr10:uidLastSave="{00000000-0000-0000-0000-000000000000}"/>
  <bookViews>
    <workbookView xWindow="0" yWindow="0" windowWidth="19200" windowHeight="8310" xr2:uid="{00000000-000D-0000-FFFF-FFFF00000000}"/>
  </bookViews>
  <sheets>
    <sheet name="目次" sheetId="2" r:id="rId1"/>
    <sheet name="１" sheetId="1" r:id="rId2"/>
    <sheet name="2" sheetId="3" r:id="rId3"/>
    <sheet name="３" sheetId="4" r:id="rId4"/>
    <sheet name="4" sheetId="5" r:id="rId5"/>
    <sheet name="5" sheetId="15" r:id="rId6"/>
    <sheet name="6" sheetId="16" r:id="rId7"/>
    <sheet name="7" sheetId="17" r:id="rId8"/>
    <sheet name="8" sheetId="27" r:id="rId9"/>
    <sheet name="9" sheetId="28" r:id="rId10"/>
    <sheet name="10" sheetId="29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4" l="1"/>
  <c r="G44" i="4" s="1"/>
  <c r="G21" i="29"/>
  <c r="G41" i="29"/>
  <c r="G21" i="28"/>
  <c r="G41" i="28"/>
  <c r="G41" i="27"/>
  <c r="G21" i="27"/>
  <c r="G21" i="17"/>
  <c r="G41" i="17"/>
  <c r="G41" i="16"/>
  <c r="G21" i="16"/>
  <c r="G21" i="15"/>
  <c r="G41" i="15"/>
  <c r="G21" i="5"/>
  <c r="G23" i="5"/>
  <c r="G41" i="5"/>
  <c r="G45" i="4"/>
  <c r="G25" i="4"/>
  <c r="G24" i="4"/>
  <c r="G22" i="4"/>
  <c r="G21" i="4"/>
  <c r="G23" i="4"/>
  <c r="G41" i="3"/>
  <c r="G21" i="3"/>
  <c r="G22" i="3" s="1"/>
  <c r="G36" i="29"/>
  <c r="G40" i="29" s="1"/>
  <c r="G36" i="28"/>
  <c r="G40" i="28" s="1"/>
  <c r="G39" i="27"/>
  <c r="G36" i="27"/>
  <c r="G40" i="27" s="1"/>
  <c r="G36" i="17"/>
  <c r="G40" i="17" s="1"/>
  <c r="G36" i="16"/>
  <c r="G40" i="16" s="1"/>
  <c r="G40" i="15"/>
  <c r="G36" i="15"/>
  <c r="G39" i="15" s="1"/>
  <c r="G40" i="5"/>
  <c r="G39" i="5"/>
  <c r="G37" i="5"/>
  <c r="G36" i="5"/>
  <c r="G38" i="5" s="1"/>
  <c r="G36" i="4"/>
  <c r="G39" i="4" s="1"/>
  <c r="G38" i="3"/>
  <c r="G37" i="3"/>
  <c r="G36" i="3"/>
  <c r="G16" i="29"/>
  <c r="G20" i="29" s="1"/>
  <c r="G16" i="28"/>
  <c r="G19" i="28" s="1"/>
  <c r="G16" i="27"/>
  <c r="G20" i="27" s="1"/>
  <c r="G16" i="17"/>
  <c r="G20" i="17" s="1"/>
  <c r="G16" i="16"/>
  <c r="G20" i="16" s="1"/>
  <c r="G16" i="15"/>
  <c r="G19" i="15" s="1"/>
  <c r="G16" i="5"/>
  <c r="G20" i="5" s="1"/>
  <c r="G16" i="4"/>
  <c r="G19" i="4" s="1"/>
  <c r="G16" i="3"/>
  <c r="G18" i="3"/>
  <c r="G17" i="3"/>
  <c r="G11" i="3"/>
  <c r="G26" i="16"/>
  <c r="G28" i="16" s="1"/>
  <c r="G42" i="4" l="1"/>
  <c r="G23" i="3"/>
  <c r="G37" i="29"/>
  <c r="G38" i="29"/>
  <c r="G39" i="29"/>
  <c r="G39" i="28"/>
  <c r="G37" i="28"/>
  <c r="G38" i="28"/>
  <c r="G37" i="27"/>
  <c r="G38" i="27"/>
  <c r="G37" i="17"/>
  <c r="G38" i="17"/>
  <c r="G39" i="17"/>
  <c r="G39" i="16"/>
  <c r="G37" i="16"/>
  <c r="G38" i="16"/>
  <c r="G37" i="15"/>
  <c r="G38" i="15"/>
  <c r="G37" i="4"/>
  <c r="G38" i="4"/>
  <c r="G40" i="4"/>
  <c r="G17" i="29"/>
  <c r="G18" i="29"/>
  <c r="G19" i="29"/>
  <c r="G17" i="28"/>
  <c r="G20" i="28"/>
  <c r="G18" i="28"/>
  <c r="G17" i="27"/>
  <c r="G18" i="27"/>
  <c r="G19" i="27"/>
  <c r="G17" i="17"/>
  <c r="G18" i="17"/>
  <c r="G19" i="17"/>
  <c r="G17" i="16"/>
  <c r="G18" i="16"/>
  <c r="G19" i="16"/>
  <c r="G18" i="15"/>
  <c r="G20" i="15"/>
  <c r="G17" i="15"/>
  <c r="G17" i="5"/>
  <c r="G18" i="5"/>
  <c r="G19" i="5"/>
  <c r="G17" i="4"/>
  <c r="G18" i="4"/>
  <c r="G20" i="4"/>
  <c r="G27" i="16"/>
  <c r="G30" i="16"/>
  <c r="G31" i="16"/>
  <c r="G29" i="16"/>
  <c r="G45" i="15"/>
  <c r="G44" i="15"/>
  <c r="G43" i="15"/>
  <c r="G42" i="15"/>
  <c r="G34" i="16" l="1"/>
  <c r="G32" i="16"/>
  <c r="G33" i="16"/>
  <c r="G35" i="16"/>
  <c r="G45" i="16" l="1"/>
  <c r="G44" i="16"/>
  <c r="G43" i="16"/>
  <c r="G42" i="16"/>
  <c r="G10" i="29" l="1"/>
  <c r="G9" i="29"/>
  <c r="G8" i="29"/>
  <c r="G7" i="29"/>
  <c r="G10" i="28"/>
  <c r="G9" i="28"/>
  <c r="G8" i="28"/>
  <c r="G7" i="28"/>
  <c r="G10" i="17"/>
  <c r="G9" i="17"/>
  <c r="G8" i="17"/>
  <c r="G7" i="17"/>
  <c r="G10" i="16"/>
  <c r="G9" i="16"/>
  <c r="G8" i="16"/>
  <c r="G7" i="16"/>
  <c r="G10" i="5"/>
  <c r="G9" i="5"/>
  <c r="G8" i="5"/>
  <c r="G7" i="5"/>
  <c r="G10" i="4"/>
  <c r="G9" i="4"/>
  <c r="G8" i="4"/>
  <c r="G7" i="4"/>
  <c r="G10" i="3"/>
  <c r="G9" i="3"/>
  <c r="G8" i="3"/>
  <c r="G7" i="3"/>
  <c r="G26" i="3" l="1"/>
  <c r="G26" i="4"/>
  <c r="G26" i="5"/>
  <c r="G26" i="17"/>
  <c r="G26" i="28"/>
  <c r="G26" i="29"/>
  <c r="G11" i="29"/>
  <c r="G11" i="28"/>
  <c r="G6" i="27"/>
  <c r="G6" i="15"/>
  <c r="G11" i="17"/>
  <c r="G11" i="16"/>
  <c r="G15" i="29" l="1"/>
  <c r="G12" i="29"/>
  <c r="G14" i="29"/>
  <c r="G13" i="29"/>
  <c r="G29" i="29"/>
  <c r="G27" i="29"/>
  <c r="G30" i="29"/>
  <c r="G28" i="29"/>
  <c r="G14" i="28"/>
  <c r="G12" i="28"/>
  <c r="G15" i="28"/>
  <c r="G13" i="28"/>
  <c r="G30" i="28"/>
  <c r="G28" i="28"/>
  <c r="G27" i="28"/>
  <c r="G29" i="28"/>
  <c r="G9" i="27"/>
  <c r="G7" i="27"/>
  <c r="G10" i="27"/>
  <c r="G8" i="27"/>
  <c r="G15" i="17"/>
  <c r="G13" i="17"/>
  <c r="G12" i="17"/>
  <c r="G14" i="17"/>
  <c r="G30" i="17"/>
  <c r="G29" i="17"/>
  <c r="G28" i="17"/>
  <c r="G27" i="17"/>
  <c r="G14" i="16"/>
  <c r="G15" i="16"/>
  <c r="G13" i="16"/>
  <c r="G12" i="16"/>
  <c r="G10" i="15"/>
  <c r="G9" i="15"/>
  <c r="G7" i="15"/>
  <c r="G8" i="15"/>
  <c r="G30" i="5"/>
  <c r="G29" i="5"/>
  <c r="G28" i="5"/>
  <c r="G27" i="5"/>
  <c r="G30" i="4"/>
  <c r="G29" i="4"/>
  <c r="G28" i="4"/>
  <c r="G27" i="4"/>
  <c r="G30" i="3"/>
  <c r="G29" i="3"/>
  <c r="G28" i="3"/>
  <c r="G27" i="3"/>
  <c r="G11" i="27"/>
  <c r="G26" i="27"/>
  <c r="G31" i="17"/>
  <c r="G11" i="15"/>
  <c r="G26" i="15"/>
  <c r="G31" i="28"/>
  <c r="G31" i="29"/>
  <c r="G11" i="5"/>
  <c r="G11" i="4"/>
  <c r="G31" i="3"/>
  <c r="G25" i="29" l="1"/>
  <c r="G24" i="29"/>
  <c r="G23" i="29"/>
  <c r="G22" i="29"/>
  <c r="G34" i="29"/>
  <c r="G32" i="29"/>
  <c r="G35" i="29"/>
  <c r="G33" i="29"/>
  <c r="G35" i="28"/>
  <c r="G32" i="28"/>
  <c r="G34" i="28"/>
  <c r="G33" i="28"/>
  <c r="G30" i="27"/>
  <c r="G29" i="27"/>
  <c r="G28" i="27"/>
  <c r="G27" i="27"/>
  <c r="G15" i="27"/>
  <c r="G14" i="27"/>
  <c r="G13" i="27"/>
  <c r="G12" i="27"/>
  <c r="G35" i="17"/>
  <c r="G33" i="17"/>
  <c r="G32" i="17"/>
  <c r="G34" i="17"/>
  <c r="G15" i="15"/>
  <c r="G14" i="15"/>
  <c r="G13" i="15"/>
  <c r="G12" i="15"/>
  <c r="G28" i="15"/>
  <c r="G27" i="15"/>
  <c r="G30" i="15"/>
  <c r="G29" i="15"/>
  <c r="G15" i="5"/>
  <c r="G13" i="5"/>
  <c r="G12" i="5"/>
  <c r="G14" i="5"/>
  <c r="G15" i="4"/>
  <c r="G14" i="4"/>
  <c r="G13" i="4"/>
  <c r="G12" i="4"/>
  <c r="G40" i="3"/>
  <c r="G39" i="3"/>
  <c r="G34" i="3"/>
  <c r="G32" i="3"/>
  <c r="G35" i="3"/>
  <c r="G33" i="3"/>
  <c r="G31" i="27"/>
  <c r="G31" i="15"/>
  <c r="G31" i="5"/>
  <c r="G31" i="4"/>
  <c r="G45" i="29" l="1"/>
  <c r="G44" i="29"/>
  <c r="G43" i="29"/>
  <c r="G42" i="29"/>
  <c r="G44" i="28"/>
  <c r="G43" i="28"/>
  <c r="G42" i="28"/>
  <c r="G45" i="28"/>
  <c r="G24" i="28"/>
  <c r="G22" i="28"/>
  <c r="G23" i="28"/>
  <c r="G25" i="28"/>
  <c r="G35" i="27"/>
  <c r="G34" i="27"/>
  <c r="G32" i="27"/>
  <c r="G33" i="27"/>
  <c r="G45" i="17"/>
  <c r="G44" i="17"/>
  <c r="G43" i="17"/>
  <c r="G42" i="17"/>
  <c r="G22" i="17"/>
  <c r="G25" i="17"/>
  <c r="G24" i="17"/>
  <c r="G23" i="17"/>
  <c r="G25" i="16"/>
  <c r="G22" i="16"/>
  <c r="G24" i="16"/>
  <c r="G23" i="16"/>
  <c r="G33" i="15"/>
  <c r="G34" i="15"/>
  <c r="G35" i="15"/>
  <c r="G32" i="15"/>
  <c r="G35" i="5"/>
  <c r="G34" i="5"/>
  <c r="G32" i="5"/>
  <c r="G33" i="5"/>
  <c r="G35" i="4"/>
  <c r="G32" i="4"/>
  <c r="G34" i="4"/>
  <c r="G33" i="4"/>
  <c r="G45" i="3"/>
  <c r="G44" i="3"/>
  <c r="G43" i="3"/>
  <c r="G42" i="3"/>
  <c r="G45" i="27" l="1"/>
  <c r="G43" i="27"/>
  <c r="G42" i="27"/>
  <c r="G44" i="27"/>
  <c r="G25" i="27"/>
  <c r="G24" i="27"/>
  <c r="G23" i="27"/>
  <c r="G22" i="27"/>
  <c r="G25" i="15"/>
  <c r="G24" i="15"/>
  <c r="G23" i="15"/>
  <c r="G22" i="15"/>
  <c r="G44" i="5"/>
  <c r="G43" i="5"/>
  <c r="G42" i="5"/>
  <c r="G45" i="5"/>
  <c r="G25" i="5"/>
  <c r="G24" i="5"/>
  <c r="G22" i="5"/>
  <c r="G43" i="4"/>
  <c r="G12" i="3"/>
  <c r="G15" i="3"/>
  <c r="G14" i="3"/>
  <c r="G13" i="3"/>
  <c r="G25" i="3" l="1"/>
  <c r="G24" i="3"/>
  <c r="G20" i="3"/>
  <c r="G19" i="3"/>
</calcChain>
</file>

<file path=xl/sharedStrings.xml><?xml version="1.0" encoding="utf-8"?>
<sst xmlns="http://schemas.openxmlformats.org/spreadsheetml/2006/main" count="1910" uniqueCount="204">
  <si>
    <t>サービスコード</t>
  </si>
  <si>
    <t>サービス内容略称</t>
  </si>
  <si>
    <t>合成
単位数</t>
    <rPh sb="3" eb="6">
      <t>タンイスウ</t>
    </rPh>
    <phoneticPr fontId="1"/>
  </si>
  <si>
    <t>算定単位</t>
  </si>
  <si>
    <t>種類</t>
  </si>
  <si>
    <t>項目</t>
  </si>
  <si>
    <t>1月につき</t>
    <rPh sb="1" eb="2">
      <t>ガツ</t>
    </rPh>
    <phoneticPr fontId="1"/>
  </si>
  <si>
    <t>1日につき</t>
    <rPh sb="1" eb="2">
      <t>ニチ</t>
    </rPh>
    <phoneticPr fontId="1"/>
  </si>
  <si>
    <t>1月につき</t>
    <rPh sb="1" eb="2">
      <t>ツキ</t>
    </rPh>
    <phoneticPr fontId="1"/>
  </si>
  <si>
    <t>東温市訪問型サービスAの指定を受けた事業所が使用します。</t>
    <rPh sb="0" eb="3">
      <t>トウオンシ</t>
    </rPh>
    <rPh sb="3" eb="5">
      <t>ホウモン</t>
    </rPh>
    <rPh sb="5" eb="6">
      <t>ガタ</t>
    </rPh>
    <rPh sb="12" eb="14">
      <t>シテイ</t>
    </rPh>
    <rPh sb="15" eb="16">
      <t>ウ</t>
    </rPh>
    <rPh sb="18" eb="21">
      <t>ジギョウショ</t>
    </rPh>
    <rPh sb="22" eb="24">
      <t>シヨウ</t>
    </rPh>
    <phoneticPr fontId="1"/>
  </si>
  <si>
    <t>A3</t>
    <phoneticPr fontId="1"/>
  </si>
  <si>
    <t>訪問型独自サービスⅠ/２</t>
    <rPh sb="0" eb="3">
      <t>ホウモンガタ</t>
    </rPh>
    <rPh sb="3" eb="5">
      <t>ドクジ</t>
    </rPh>
    <phoneticPr fontId="1"/>
  </si>
  <si>
    <t>給付率</t>
    <rPh sb="0" eb="2">
      <t>キュウフ</t>
    </rPh>
    <rPh sb="2" eb="3">
      <t>リツ</t>
    </rPh>
    <phoneticPr fontId="1"/>
  </si>
  <si>
    <t>処遇改善加算Ⅰ</t>
    <phoneticPr fontId="1"/>
  </si>
  <si>
    <t>処遇改善加算Ⅱ</t>
    <phoneticPr fontId="1"/>
  </si>
  <si>
    <t>処遇改善加算Ⅲ</t>
    <phoneticPr fontId="1"/>
  </si>
  <si>
    <t>虐待防止措置未実施減算</t>
    <rPh sb="0" eb="2">
      <t>ギャクタイ</t>
    </rPh>
    <rPh sb="2" eb="6">
      <t>ボウシソチ</t>
    </rPh>
    <rPh sb="6" eb="9">
      <t>ミジッシ</t>
    </rPh>
    <rPh sb="9" eb="11">
      <t>ゲンサン</t>
    </rPh>
    <phoneticPr fontId="1"/>
  </si>
  <si>
    <t>【A3】訪問型サービスA（基準緩和）自己負担1割</t>
    <rPh sb="4" eb="7">
      <t>ホウモンガタ</t>
    </rPh>
    <rPh sb="13" eb="17">
      <t>キジュンカンワ</t>
    </rPh>
    <rPh sb="18" eb="22">
      <t>ジコフタン</t>
    </rPh>
    <phoneticPr fontId="1"/>
  </si>
  <si>
    <t>1週に１回程度　相当サービス×</t>
    <rPh sb="1" eb="2">
      <t>シュウ</t>
    </rPh>
    <rPh sb="4" eb="5">
      <t>カイ</t>
    </rPh>
    <rPh sb="5" eb="7">
      <t>テイド</t>
    </rPh>
    <rPh sb="8" eb="10">
      <t>ソウトウ</t>
    </rPh>
    <phoneticPr fontId="1"/>
  </si>
  <si>
    <t>※四捨五入</t>
    <rPh sb="1" eb="5">
      <t>シシャゴニュウ</t>
    </rPh>
    <phoneticPr fontId="1"/>
  </si>
  <si>
    <t>所定単位数の1％減算</t>
    <rPh sb="0" eb="2">
      <t>ショテイ</t>
    </rPh>
    <rPh sb="2" eb="5">
      <t>タンイスウ</t>
    </rPh>
    <rPh sb="8" eb="10">
      <t>ゲンサン</t>
    </rPh>
    <phoneticPr fontId="1"/>
  </si>
  <si>
    <t>算定単位</t>
    <phoneticPr fontId="1"/>
  </si>
  <si>
    <t>イ</t>
    <phoneticPr fontId="1"/>
  </si>
  <si>
    <t>1週に1回程度　953単位</t>
    <rPh sb="1" eb="2">
      <t>シュウ</t>
    </rPh>
    <rPh sb="4" eb="5">
      <t>カイ</t>
    </rPh>
    <rPh sb="5" eb="7">
      <t>テイド</t>
    </rPh>
    <rPh sb="11" eb="13">
      <t>タンイ</t>
    </rPh>
    <phoneticPr fontId="1"/>
  </si>
  <si>
    <t>所定単位/30.42（365日÷12月）</t>
    <rPh sb="0" eb="2">
      <t>ショテイ</t>
    </rPh>
    <rPh sb="2" eb="4">
      <t>タンイ</t>
    </rPh>
    <rPh sb="14" eb="15">
      <t>ニチ</t>
    </rPh>
    <rPh sb="18" eb="19">
      <t>ツキ</t>
    </rPh>
    <phoneticPr fontId="1"/>
  </si>
  <si>
    <t>日割所定単位数の1％減算</t>
    <rPh sb="0" eb="2">
      <t>ヒワリ</t>
    </rPh>
    <rPh sb="2" eb="4">
      <t>ショテイ</t>
    </rPh>
    <rPh sb="4" eb="7">
      <t>タンイスウ</t>
    </rPh>
    <rPh sb="10" eb="12">
      <t>ゲンサン</t>
    </rPh>
    <phoneticPr fontId="1"/>
  </si>
  <si>
    <t>ロ</t>
    <phoneticPr fontId="1"/>
  </si>
  <si>
    <t>1週に2回程度　1960単位</t>
    <rPh sb="1" eb="2">
      <t>シュウ</t>
    </rPh>
    <rPh sb="4" eb="5">
      <t>カイ</t>
    </rPh>
    <rPh sb="5" eb="7">
      <t>テイド</t>
    </rPh>
    <rPh sb="12" eb="14">
      <t>タンイ</t>
    </rPh>
    <phoneticPr fontId="1"/>
  </si>
  <si>
    <t>ハ</t>
    <phoneticPr fontId="1"/>
  </si>
  <si>
    <t>1週に2回を超える場合　3,103単位</t>
    <rPh sb="1" eb="2">
      <t>シュウ</t>
    </rPh>
    <rPh sb="4" eb="5">
      <t>カイ</t>
    </rPh>
    <rPh sb="6" eb="7">
      <t>コ</t>
    </rPh>
    <rPh sb="9" eb="11">
      <t>バアイ</t>
    </rPh>
    <rPh sb="17" eb="19">
      <t>タンイ</t>
    </rPh>
    <phoneticPr fontId="1"/>
  </si>
  <si>
    <t>訪問型独自サービス初回加算/２</t>
    <rPh sb="0" eb="3">
      <t>ホウモンガタ</t>
    </rPh>
    <rPh sb="3" eb="5">
      <t>ドクジ</t>
    </rPh>
    <rPh sb="9" eb="11">
      <t>ショカイ</t>
    </rPh>
    <rPh sb="11" eb="13">
      <t>カサン</t>
    </rPh>
    <phoneticPr fontId="1"/>
  </si>
  <si>
    <t>200単位加算</t>
    <rPh sb="3" eb="5">
      <t>タンイ</t>
    </rPh>
    <rPh sb="5" eb="7">
      <t>カサン</t>
    </rPh>
    <phoneticPr fontId="1"/>
  </si>
  <si>
    <t>【A3】訪問型サービスA（基準緩和）自己負担2割</t>
    <rPh sb="4" eb="7">
      <t>ホウモンガタ</t>
    </rPh>
    <rPh sb="13" eb="17">
      <t>キジュンカンワ</t>
    </rPh>
    <rPh sb="18" eb="22">
      <t>ジコフタン</t>
    </rPh>
    <phoneticPr fontId="1"/>
  </si>
  <si>
    <t>【A2】介護予防訪問介護相当サービス（市指定）</t>
    <phoneticPr fontId="10"/>
  </si>
  <si>
    <t>東温市介護予防訪問介護相当サービスの指定を受けた事業所が使用します。</t>
    <rPh sb="0" eb="3">
      <t>トウオンシ</t>
    </rPh>
    <rPh sb="3" eb="7">
      <t>カイゴヨボウ</t>
    </rPh>
    <rPh sb="7" eb="11">
      <t>ホウモンカイゴ</t>
    </rPh>
    <rPh sb="11" eb="13">
      <t>ソウトウ</t>
    </rPh>
    <rPh sb="18" eb="20">
      <t>シテイ</t>
    </rPh>
    <rPh sb="21" eb="22">
      <t>ウ</t>
    </rPh>
    <rPh sb="24" eb="27">
      <t>ジギョウショ</t>
    </rPh>
    <rPh sb="28" eb="30">
      <t>シヨウ</t>
    </rPh>
    <phoneticPr fontId="10"/>
  </si>
  <si>
    <t>算　定　項　目</t>
    <phoneticPr fontId="10"/>
  </si>
  <si>
    <t>合成
単位数</t>
    <rPh sb="3" eb="6">
      <t>タンイスウ</t>
    </rPh>
    <phoneticPr fontId="10"/>
  </si>
  <si>
    <t>A2</t>
  </si>
  <si>
    <t>訪問型独自サービス11</t>
    <rPh sb="0" eb="3">
      <t>ホウモンガタ</t>
    </rPh>
    <rPh sb="3" eb="5">
      <t>ドクジ</t>
    </rPh>
    <phoneticPr fontId="10"/>
  </si>
  <si>
    <t>イ　1週当たりの標準的な回数を定める場合</t>
    <rPh sb="3" eb="5">
      <t>シュウア</t>
    </rPh>
    <rPh sb="8" eb="11">
      <t>ヒョウジュンテキ</t>
    </rPh>
    <rPh sb="12" eb="14">
      <t>カイスウ</t>
    </rPh>
    <rPh sb="15" eb="16">
      <t>サダ</t>
    </rPh>
    <rPh sb="18" eb="20">
      <t>バアイ</t>
    </rPh>
    <phoneticPr fontId="10"/>
  </si>
  <si>
    <t>(1)1週に1回程度の場合</t>
    <rPh sb="4" eb="5">
      <t>シュウ</t>
    </rPh>
    <rPh sb="7" eb="8">
      <t>カイ</t>
    </rPh>
    <rPh sb="8" eb="10">
      <t>テイド</t>
    </rPh>
    <rPh sb="11" eb="13">
      <t>バアイ</t>
    </rPh>
    <phoneticPr fontId="10"/>
  </si>
  <si>
    <t>1月につき</t>
    <rPh sb="1" eb="2">
      <t>ガツ</t>
    </rPh>
    <phoneticPr fontId="10"/>
  </si>
  <si>
    <t>訪問型独自サービス11日割</t>
    <rPh sb="0" eb="3">
      <t>ホウモンガタ</t>
    </rPh>
    <rPh sb="3" eb="5">
      <t>ドクジ</t>
    </rPh>
    <rPh sb="11" eb="13">
      <t>ヒワ</t>
    </rPh>
    <phoneticPr fontId="10"/>
  </si>
  <si>
    <t>日割の場合</t>
    <rPh sb="0" eb="2">
      <t>ヒワリ</t>
    </rPh>
    <rPh sb="3" eb="5">
      <t>バアイ</t>
    </rPh>
    <phoneticPr fontId="10"/>
  </si>
  <si>
    <t>単位</t>
    <rPh sb="0" eb="2">
      <t>タンイ</t>
    </rPh>
    <phoneticPr fontId="10"/>
  </si>
  <si>
    <t>1日につき</t>
    <rPh sb="1" eb="2">
      <t>ニチ</t>
    </rPh>
    <phoneticPr fontId="10"/>
  </si>
  <si>
    <t>訪問型独自サービス12</t>
    <rPh sb="0" eb="3">
      <t>ホウモンガタ</t>
    </rPh>
    <rPh sb="3" eb="5">
      <t>ドクジ</t>
    </rPh>
    <phoneticPr fontId="10"/>
  </si>
  <si>
    <t>(2)1週に2回程度の場合</t>
    <rPh sb="4" eb="5">
      <t>シュウ</t>
    </rPh>
    <rPh sb="7" eb="8">
      <t>カイ</t>
    </rPh>
    <rPh sb="8" eb="10">
      <t>テイド</t>
    </rPh>
    <rPh sb="11" eb="13">
      <t>バアイ</t>
    </rPh>
    <phoneticPr fontId="10"/>
  </si>
  <si>
    <t>訪問型独自サービス12日割</t>
    <rPh sb="0" eb="5">
      <t>ホウモンガタドクジ</t>
    </rPh>
    <rPh sb="11" eb="13">
      <t>ヒワリ</t>
    </rPh>
    <phoneticPr fontId="10"/>
  </si>
  <si>
    <t>訪問型独自サービス13</t>
    <rPh sb="0" eb="5">
      <t>ホウモンガタドクジ</t>
    </rPh>
    <phoneticPr fontId="10"/>
  </si>
  <si>
    <t>(3)1週に2回を超える程度の場合</t>
    <rPh sb="4" eb="5">
      <t>シュウ</t>
    </rPh>
    <rPh sb="7" eb="8">
      <t>カイ</t>
    </rPh>
    <rPh sb="9" eb="10">
      <t>コ</t>
    </rPh>
    <rPh sb="12" eb="14">
      <t>テイド</t>
    </rPh>
    <rPh sb="15" eb="17">
      <t>バアイ</t>
    </rPh>
    <phoneticPr fontId="10"/>
  </si>
  <si>
    <t>訪問型独自サービス13日割</t>
    <rPh sb="11" eb="13">
      <t>ヒワリ</t>
    </rPh>
    <phoneticPr fontId="10"/>
  </si>
  <si>
    <t>訪問型独自サービス21</t>
  </si>
  <si>
    <t>ロ　1月当たりの回数を定める場合</t>
    <rPh sb="3" eb="4">
      <t>ツキ</t>
    </rPh>
    <rPh sb="4" eb="5">
      <t>ア</t>
    </rPh>
    <rPh sb="8" eb="10">
      <t>カイスウ</t>
    </rPh>
    <rPh sb="11" eb="12">
      <t>サダ</t>
    </rPh>
    <rPh sb="14" eb="16">
      <t>バアイ</t>
    </rPh>
    <phoneticPr fontId="10"/>
  </si>
  <si>
    <t>(1)標準的な内容の介護予防訪問介護相当サービスである場合</t>
    <rPh sb="3" eb="6">
      <t>ヒョウジュンテキ</t>
    </rPh>
    <rPh sb="7" eb="9">
      <t>ナイヨウ</t>
    </rPh>
    <rPh sb="10" eb="14">
      <t>カイゴヨボウ</t>
    </rPh>
    <rPh sb="14" eb="18">
      <t>ホウモンカイゴ</t>
    </rPh>
    <rPh sb="18" eb="20">
      <t>ソウトウ</t>
    </rPh>
    <rPh sb="27" eb="29">
      <t>バアイ</t>
    </rPh>
    <phoneticPr fontId="10"/>
  </si>
  <si>
    <t>1回につき</t>
    <rPh sb="1" eb="2">
      <t>カイ</t>
    </rPh>
    <phoneticPr fontId="10"/>
  </si>
  <si>
    <t>訪問型独自サービス22</t>
    <rPh sb="0" eb="3">
      <t>ホウモンガタ</t>
    </rPh>
    <rPh sb="3" eb="5">
      <t>ドクジ</t>
    </rPh>
    <phoneticPr fontId="10"/>
  </si>
  <si>
    <t>(2)生活援助が中心である場合</t>
    <rPh sb="3" eb="7">
      <t>セイカツエンジョ</t>
    </rPh>
    <rPh sb="8" eb="10">
      <t>チュウシン</t>
    </rPh>
    <rPh sb="13" eb="15">
      <t>バアイ</t>
    </rPh>
    <phoneticPr fontId="10"/>
  </si>
  <si>
    <t>㈠所要時間20分以上45分未満の場合</t>
    <rPh sb="1" eb="5">
      <t>ショヨウジカン</t>
    </rPh>
    <rPh sb="7" eb="8">
      <t>プン</t>
    </rPh>
    <rPh sb="8" eb="10">
      <t>イジョウ</t>
    </rPh>
    <rPh sb="12" eb="15">
      <t>フンミマン</t>
    </rPh>
    <rPh sb="16" eb="18">
      <t>バアイ</t>
    </rPh>
    <phoneticPr fontId="10"/>
  </si>
  <si>
    <t>訪問型独自サービス23</t>
    <rPh sb="0" eb="5">
      <t>ホウモンガタドクジ</t>
    </rPh>
    <phoneticPr fontId="10"/>
  </si>
  <si>
    <t>㈡所要時間45分以上の場合</t>
    <rPh sb="1" eb="5">
      <t>ショヨウジカン</t>
    </rPh>
    <rPh sb="7" eb="10">
      <t>フンイジョウ</t>
    </rPh>
    <rPh sb="11" eb="13">
      <t>バアイ</t>
    </rPh>
    <phoneticPr fontId="10"/>
  </si>
  <si>
    <t>訪問型独自短時間サービス</t>
    <rPh sb="0" eb="2">
      <t>ホウモン</t>
    </rPh>
    <rPh sb="2" eb="3">
      <t>ガタ</t>
    </rPh>
    <rPh sb="3" eb="5">
      <t>ドクジ</t>
    </rPh>
    <rPh sb="5" eb="8">
      <t>タンジカン</t>
    </rPh>
    <phoneticPr fontId="10"/>
  </si>
  <si>
    <t>(3)短時間の身体介護が中心である場合</t>
    <rPh sb="3" eb="6">
      <t>タンジカン</t>
    </rPh>
    <rPh sb="7" eb="11">
      <t>シンタイカイゴ</t>
    </rPh>
    <rPh sb="12" eb="14">
      <t>チュウシン</t>
    </rPh>
    <rPh sb="17" eb="19">
      <t>バアイ</t>
    </rPh>
    <phoneticPr fontId="10"/>
  </si>
  <si>
    <t>C211</t>
  </si>
  <si>
    <t>訪問型独自高齢者虐待防止未実施減算11</t>
    <rPh sb="0" eb="3">
      <t>ホウモンガタ</t>
    </rPh>
    <rPh sb="3" eb="5">
      <t>ドクジ</t>
    </rPh>
    <rPh sb="5" eb="8">
      <t>コウレイシャ</t>
    </rPh>
    <rPh sb="8" eb="10">
      <t>ギャクタイ</t>
    </rPh>
    <rPh sb="12" eb="15">
      <t>ミジッシ</t>
    </rPh>
    <rPh sb="15" eb="17">
      <t>ゲンサン</t>
    </rPh>
    <phoneticPr fontId="10"/>
  </si>
  <si>
    <t>高齢者虐待防止措置未実施減算</t>
    <rPh sb="0" eb="3">
      <t>コウレイシャ</t>
    </rPh>
    <rPh sb="3" eb="5">
      <t>ギャクタイ</t>
    </rPh>
    <rPh sb="7" eb="9">
      <t>ソチ</t>
    </rPh>
    <rPh sb="9" eb="12">
      <t>ミジッシ</t>
    </rPh>
    <rPh sb="12" eb="14">
      <t>ゲンサン</t>
    </rPh>
    <phoneticPr fontId="10"/>
  </si>
  <si>
    <t>単位減算</t>
    <rPh sb="0" eb="2">
      <t>タンイ</t>
    </rPh>
    <rPh sb="2" eb="4">
      <t>ゲンサン</t>
    </rPh>
    <phoneticPr fontId="10"/>
  </si>
  <si>
    <t>C220</t>
  </si>
  <si>
    <t>C212</t>
  </si>
  <si>
    <t>訪問型独自高齢者虐待防止未実施減算12</t>
    <rPh sb="0" eb="3">
      <t>ホウモンガタ</t>
    </rPh>
    <rPh sb="3" eb="5">
      <t>ドクジ</t>
    </rPh>
    <rPh sb="5" eb="8">
      <t>コウレイシャ</t>
    </rPh>
    <rPh sb="8" eb="10">
      <t>ギャクタイ</t>
    </rPh>
    <rPh sb="12" eb="15">
      <t>ミジッシ</t>
    </rPh>
    <rPh sb="15" eb="17">
      <t>ゲンサン</t>
    </rPh>
    <phoneticPr fontId="10"/>
  </si>
  <si>
    <t>C213</t>
  </si>
  <si>
    <t>訪問型独自高齢者虐待防止未実施減算12日割</t>
    <rPh sb="0" eb="3">
      <t>ホウモンガタ</t>
    </rPh>
    <rPh sb="3" eb="5">
      <t>ドクジ</t>
    </rPh>
    <rPh sb="5" eb="8">
      <t>コウレイシャ</t>
    </rPh>
    <rPh sb="8" eb="10">
      <t>ギャクタイ</t>
    </rPh>
    <rPh sb="12" eb="15">
      <t>ミジッシ</t>
    </rPh>
    <rPh sb="15" eb="17">
      <t>ゲンサン</t>
    </rPh>
    <rPh sb="19" eb="21">
      <t>ヒワリ</t>
    </rPh>
    <phoneticPr fontId="10"/>
  </si>
  <si>
    <t>C214</t>
  </si>
  <si>
    <t>訪問型独自高齢者虐待防止未実施減算13</t>
    <rPh sb="0" eb="3">
      <t>ホウモンガタ</t>
    </rPh>
    <rPh sb="3" eb="5">
      <t>ドクジ</t>
    </rPh>
    <rPh sb="5" eb="8">
      <t>コウレイシャ</t>
    </rPh>
    <rPh sb="8" eb="10">
      <t>ギャクタイ</t>
    </rPh>
    <rPh sb="12" eb="15">
      <t>ミジッシ</t>
    </rPh>
    <rPh sb="15" eb="17">
      <t>ゲンサン</t>
    </rPh>
    <phoneticPr fontId="10"/>
  </si>
  <si>
    <t>C215</t>
  </si>
  <si>
    <t>訪問型独自高齢者虐待防止未実施減算13日割</t>
    <rPh sb="0" eb="3">
      <t>ホウモンガタ</t>
    </rPh>
    <rPh sb="3" eb="5">
      <t>ドクジ</t>
    </rPh>
    <rPh sb="5" eb="8">
      <t>コウレイシャ</t>
    </rPh>
    <rPh sb="8" eb="10">
      <t>ギャクタイ</t>
    </rPh>
    <rPh sb="12" eb="15">
      <t>ミジッシ</t>
    </rPh>
    <rPh sb="15" eb="17">
      <t>ゲンサン</t>
    </rPh>
    <rPh sb="19" eb="21">
      <t>ヒワ</t>
    </rPh>
    <phoneticPr fontId="10"/>
  </si>
  <si>
    <t>C216</t>
  </si>
  <si>
    <t>訪問型独自高齢者虐待防止未実施減算21</t>
    <rPh sb="0" eb="3">
      <t>ホウモンガタ</t>
    </rPh>
    <rPh sb="3" eb="5">
      <t>ドクジ</t>
    </rPh>
    <rPh sb="5" eb="8">
      <t>コウレイシャ</t>
    </rPh>
    <rPh sb="8" eb="10">
      <t>ギャクタイ</t>
    </rPh>
    <rPh sb="12" eb="15">
      <t>ミジッシ</t>
    </rPh>
    <rPh sb="15" eb="17">
      <t>ゲンサン</t>
    </rPh>
    <phoneticPr fontId="10"/>
  </si>
  <si>
    <t>C217</t>
  </si>
  <si>
    <t>訪問型独自高齢者虐待防止未実施減算22</t>
    <rPh sb="0" eb="3">
      <t>ホウモンガタ</t>
    </rPh>
    <rPh sb="3" eb="5">
      <t>ドクジ</t>
    </rPh>
    <rPh sb="5" eb="8">
      <t>コウレイシャ</t>
    </rPh>
    <rPh sb="8" eb="10">
      <t>ギャクタイ</t>
    </rPh>
    <rPh sb="12" eb="15">
      <t>ミジッシ</t>
    </rPh>
    <rPh sb="15" eb="17">
      <t>ゲンサン</t>
    </rPh>
    <phoneticPr fontId="10"/>
  </si>
  <si>
    <t>C218</t>
  </si>
  <si>
    <t>訪問型独自高齢者虐待防止未実施減算23</t>
    <rPh sb="0" eb="3">
      <t>ホウモンガタ</t>
    </rPh>
    <rPh sb="3" eb="5">
      <t>ドクジ</t>
    </rPh>
    <rPh sb="5" eb="8">
      <t>コウレイシャ</t>
    </rPh>
    <rPh sb="8" eb="10">
      <t>ギャクタイ</t>
    </rPh>
    <rPh sb="12" eb="15">
      <t>ミジッシ</t>
    </rPh>
    <rPh sb="15" eb="17">
      <t>ゲンサン</t>
    </rPh>
    <phoneticPr fontId="10"/>
  </si>
  <si>
    <t>C219</t>
  </si>
  <si>
    <t>訪問型独自高齢者虐待防止未実施減算短時間</t>
    <rPh sb="0" eb="3">
      <t>ホウモンガタ</t>
    </rPh>
    <rPh sb="3" eb="5">
      <t>ドクジ</t>
    </rPh>
    <rPh sb="5" eb="8">
      <t>コウレイシャ</t>
    </rPh>
    <rPh sb="8" eb="10">
      <t>ギャクタイ</t>
    </rPh>
    <rPh sb="12" eb="15">
      <t>ミジッシ</t>
    </rPh>
    <rPh sb="15" eb="17">
      <t>ゲンサン</t>
    </rPh>
    <rPh sb="17" eb="20">
      <t>タンジカン</t>
    </rPh>
    <phoneticPr fontId="10"/>
  </si>
  <si>
    <t>訪問型独自サービス同一建物減算1</t>
    <rPh sb="0" eb="3">
      <t>ホウモンガタ</t>
    </rPh>
    <rPh sb="3" eb="5">
      <t>ドクジ</t>
    </rPh>
    <rPh sb="9" eb="11">
      <t>ドウイツ</t>
    </rPh>
    <rPh sb="11" eb="13">
      <t>タテモノ</t>
    </rPh>
    <rPh sb="13" eb="15">
      <t>ゲンサン</t>
    </rPh>
    <phoneticPr fontId="10"/>
  </si>
  <si>
    <t>事業所と同一建物の利用者等にサービスを行う場合</t>
    <rPh sb="0" eb="3">
      <t>ジギョウショ</t>
    </rPh>
    <rPh sb="4" eb="6">
      <t>ドウイツ</t>
    </rPh>
    <rPh sb="6" eb="8">
      <t>タテモノ</t>
    </rPh>
    <rPh sb="9" eb="12">
      <t>リヨウシャ</t>
    </rPh>
    <rPh sb="12" eb="13">
      <t>トウ</t>
    </rPh>
    <rPh sb="19" eb="20">
      <t>オコナ</t>
    </rPh>
    <rPh sb="21" eb="23">
      <t>バアイ</t>
    </rPh>
    <phoneticPr fontId="10"/>
  </si>
  <si>
    <t>事業所と同一建物の利用者またはこれ以外の同一建物の利用者20人以上にサービスを行う場合</t>
    <rPh sb="0" eb="3">
      <t>ジギョウショ</t>
    </rPh>
    <rPh sb="4" eb="6">
      <t>ドウイツ</t>
    </rPh>
    <rPh sb="6" eb="8">
      <t>タテモノ</t>
    </rPh>
    <rPh sb="9" eb="12">
      <t>リヨウシャ</t>
    </rPh>
    <rPh sb="17" eb="19">
      <t>イガイ</t>
    </rPh>
    <rPh sb="20" eb="22">
      <t>ドウイツ</t>
    </rPh>
    <rPh sb="22" eb="24">
      <t>タテモノ</t>
    </rPh>
    <rPh sb="25" eb="28">
      <t>リヨウシャ</t>
    </rPh>
    <rPh sb="30" eb="31">
      <t>ヒト</t>
    </rPh>
    <rPh sb="31" eb="33">
      <t>イジョウ</t>
    </rPh>
    <rPh sb="39" eb="40">
      <t>オコナ</t>
    </rPh>
    <rPh sb="41" eb="43">
      <t>バアイ</t>
    </rPh>
    <phoneticPr fontId="10"/>
  </si>
  <si>
    <t>所定単位数の</t>
    <rPh sb="0" eb="5">
      <t>ショテイタンイスウ</t>
    </rPh>
    <phoneticPr fontId="10"/>
  </si>
  <si>
    <t>減算</t>
    <rPh sb="0" eb="2">
      <t>ゲンサン</t>
    </rPh>
    <phoneticPr fontId="10"/>
  </si>
  <si>
    <t>1月につき</t>
    <rPh sb="1" eb="2">
      <t>ツキ</t>
    </rPh>
    <phoneticPr fontId="10"/>
  </si>
  <si>
    <t>訪問型独自サービス同一建物減算2</t>
    <rPh sb="0" eb="3">
      <t>ホウモンガタ</t>
    </rPh>
    <rPh sb="3" eb="5">
      <t>ドクジ</t>
    </rPh>
    <rPh sb="9" eb="11">
      <t>ドウイツ</t>
    </rPh>
    <rPh sb="11" eb="13">
      <t>タテモノ</t>
    </rPh>
    <rPh sb="13" eb="15">
      <t>ゲンサン</t>
    </rPh>
    <phoneticPr fontId="10"/>
  </si>
  <si>
    <t>事業所と同一建物の利用者50人以上にサービスを行う場合</t>
    <rPh sb="0" eb="3">
      <t>ジギョウショ</t>
    </rPh>
    <rPh sb="4" eb="6">
      <t>ドウイツ</t>
    </rPh>
    <rPh sb="6" eb="8">
      <t>タテモノ</t>
    </rPh>
    <rPh sb="9" eb="12">
      <t>リヨウシャ</t>
    </rPh>
    <rPh sb="14" eb="15">
      <t>ヒト</t>
    </rPh>
    <rPh sb="15" eb="17">
      <t>イジョウ</t>
    </rPh>
    <rPh sb="23" eb="24">
      <t>オコナ</t>
    </rPh>
    <rPh sb="25" eb="27">
      <t>バアイ</t>
    </rPh>
    <phoneticPr fontId="10"/>
  </si>
  <si>
    <t>訪問型独自サービス同一建物減算3</t>
    <rPh sb="0" eb="3">
      <t>ホウモンガタ</t>
    </rPh>
    <rPh sb="3" eb="5">
      <t>ドクジ</t>
    </rPh>
    <rPh sb="9" eb="11">
      <t>ドウイツ</t>
    </rPh>
    <rPh sb="11" eb="13">
      <t>タテモノ</t>
    </rPh>
    <rPh sb="13" eb="15">
      <t>ゲンサン</t>
    </rPh>
    <phoneticPr fontId="10"/>
  </si>
  <si>
    <t>同一の建物等に居住する利用者の割合が100分の90以上の場合</t>
    <rPh sb="0" eb="2">
      <t>ドウイツ</t>
    </rPh>
    <rPh sb="3" eb="5">
      <t>タテモノ</t>
    </rPh>
    <rPh sb="5" eb="6">
      <t>トウ</t>
    </rPh>
    <rPh sb="7" eb="9">
      <t>キョジュウ</t>
    </rPh>
    <rPh sb="11" eb="14">
      <t>リヨウシャ</t>
    </rPh>
    <rPh sb="15" eb="17">
      <t>ワリアイ</t>
    </rPh>
    <rPh sb="21" eb="22">
      <t>ブン</t>
    </rPh>
    <rPh sb="25" eb="27">
      <t>イジョウ</t>
    </rPh>
    <rPh sb="28" eb="30">
      <t>バアイ</t>
    </rPh>
    <phoneticPr fontId="10"/>
  </si>
  <si>
    <t>訪問型独自サービス特別地域加算</t>
    <rPh sb="0" eb="5">
      <t>ホウモンガタドクジ</t>
    </rPh>
    <rPh sb="9" eb="11">
      <t>トクベツ</t>
    </rPh>
    <rPh sb="11" eb="15">
      <t>チイキカサン</t>
    </rPh>
    <phoneticPr fontId="10"/>
  </si>
  <si>
    <t>特別地域加算</t>
    <rPh sb="0" eb="2">
      <t>トクベツ</t>
    </rPh>
    <rPh sb="2" eb="4">
      <t>チイキ</t>
    </rPh>
    <rPh sb="4" eb="6">
      <t>カサン</t>
    </rPh>
    <phoneticPr fontId="10"/>
  </si>
  <si>
    <t>加算</t>
    <rPh sb="0" eb="2">
      <t>カサン</t>
    </rPh>
    <phoneticPr fontId="10"/>
  </si>
  <si>
    <t>訪問型独自サービス特別地域加算日割</t>
    <rPh sb="0" eb="5">
      <t>ホウモンガタドクジ</t>
    </rPh>
    <rPh sb="9" eb="11">
      <t>トクベツ</t>
    </rPh>
    <rPh sb="11" eb="15">
      <t>チイキカサン</t>
    </rPh>
    <rPh sb="15" eb="17">
      <t>ヒワ</t>
    </rPh>
    <phoneticPr fontId="10"/>
  </si>
  <si>
    <t>訪問型独自サービス特別地域加算回数</t>
    <rPh sb="0" eb="5">
      <t>ホウモンガタドクジ</t>
    </rPh>
    <rPh sb="9" eb="11">
      <t>トクベツ</t>
    </rPh>
    <rPh sb="11" eb="15">
      <t>チイキカサン</t>
    </rPh>
    <rPh sb="15" eb="17">
      <t>カイスウ</t>
    </rPh>
    <phoneticPr fontId="10"/>
  </si>
  <si>
    <t>訪問型独自サービス小規模事業所加算</t>
    <rPh sb="0" eb="5">
      <t>ホウモンガタドクジ</t>
    </rPh>
    <rPh sb="9" eb="15">
      <t>ショウキボジギョウショ</t>
    </rPh>
    <rPh sb="15" eb="17">
      <t>カサン</t>
    </rPh>
    <phoneticPr fontId="10"/>
  </si>
  <si>
    <t>中山間地域等における小規模事業所加算</t>
    <rPh sb="0" eb="3">
      <t>チュウサンカン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phoneticPr fontId="10"/>
  </si>
  <si>
    <t>訪問型独自サービス小規模事業所加算日割</t>
    <rPh sb="0" eb="5">
      <t>ホウモンガタドクジ</t>
    </rPh>
    <rPh sb="9" eb="15">
      <t>ショウキボジギョウショ</t>
    </rPh>
    <rPh sb="15" eb="17">
      <t>カサン</t>
    </rPh>
    <rPh sb="17" eb="19">
      <t>ヒワリ</t>
    </rPh>
    <phoneticPr fontId="10"/>
  </si>
  <si>
    <t>訪問型独自サービス小規模事業所加算回数</t>
    <rPh sb="0" eb="5">
      <t>ホウモンガタドクジ</t>
    </rPh>
    <rPh sb="9" eb="15">
      <t>ショウキボジギョウショ</t>
    </rPh>
    <rPh sb="15" eb="17">
      <t>カサン</t>
    </rPh>
    <rPh sb="17" eb="19">
      <t>カイスウ</t>
    </rPh>
    <phoneticPr fontId="10"/>
  </si>
  <si>
    <t>訪問型独自サービス中山間地域等提供加算</t>
    <rPh sb="0" eb="5">
      <t>ホウモンガタドクジ</t>
    </rPh>
    <rPh sb="9" eb="14">
      <t>チュウサンカンチイキ</t>
    </rPh>
    <rPh sb="14" eb="15">
      <t>トウ</t>
    </rPh>
    <rPh sb="15" eb="17">
      <t>テイキョウ</t>
    </rPh>
    <rPh sb="17" eb="19">
      <t>カサン</t>
    </rPh>
    <phoneticPr fontId="10"/>
  </si>
  <si>
    <t>中山間地域等に居住する者へのサービス提供加算</t>
    <rPh sb="0" eb="3">
      <t>チュウサンカン</t>
    </rPh>
    <rPh sb="3" eb="5">
      <t>チイキ</t>
    </rPh>
    <rPh sb="5" eb="6">
      <t>トウ</t>
    </rPh>
    <rPh sb="7" eb="9">
      <t>キョジュウ</t>
    </rPh>
    <rPh sb="11" eb="12">
      <t>モノ</t>
    </rPh>
    <rPh sb="18" eb="20">
      <t>テイキョウ</t>
    </rPh>
    <rPh sb="20" eb="22">
      <t>カサン</t>
    </rPh>
    <phoneticPr fontId="10"/>
  </si>
  <si>
    <t>訪問型独自サービス中山間地域等提供加算日割</t>
    <rPh sb="0" eb="5">
      <t>ホウモンガタドクジ</t>
    </rPh>
    <rPh sb="9" eb="14">
      <t>チュウサンカンチイキ</t>
    </rPh>
    <rPh sb="14" eb="15">
      <t>トウ</t>
    </rPh>
    <rPh sb="15" eb="17">
      <t>テイキョウ</t>
    </rPh>
    <rPh sb="17" eb="19">
      <t>カサン</t>
    </rPh>
    <rPh sb="19" eb="21">
      <t>ヒワ</t>
    </rPh>
    <phoneticPr fontId="10"/>
  </si>
  <si>
    <t>訪問型独自サービス中山間地域等提供加算回数</t>
    <rPh sb="0" eb="5">
      <t>ホウモンガタドクジ</t>
    </rPh>
    <rPh sb="9" eb="14">
      <t>チュウサンカンチイキ</t>
    </rPh>
    <rPh sb="14" eb="15">
      <t>トウ</t>
    </rPh>
    <rPh sb="15" eb="17">
      <t>テイキョウ</t>
    </rPh>
    <rPh sb="17" eb="19">
      <t>カサン</t>
    </rPh>
    <rPh sb="19" eb="21">
      <t>カイスウ</t>
    </rPh>
    <phoneticPr fontId="10"/>
  </si>
  <si>
    <t>訪問型独自サービス初回加算</t>
    <rPh sb="0" eb="5">
      <t>ホウモンガタドクジ</t>
    </rPh>
    <rPh sb="9" eb="13">
      <t>ショカイカサン</t>
    </rPh>
    <phoneticPr fontId="10"/>
  </si>
  <si>
    <t>ハ　初回加算</t>
    <rPh sb="2" eb="4">
      <t>ショカイ</t>
    </rPh>
    <rPh sb="4" eb="6">
      <t>カサン</t>
    </rPh>
    <phoneticPr fontId="10"/>
  </si>
  <si>
    <t>単位加算</t>
    <rPh sb="0" eb="2">
      <t>タンイ</t>
    </rPh>
    <rPh sb="2" eb="4">
      <t>カサン</t>
    </rPh>
    <phoneticPr fontId="10"/>
  </si>
  <si>
    <t>訪問型独自サービス生活機能向上連携加算Ⅰ</t>
    <rPh sb="0" eb="5">
      <t>ホウモンガタドクジ</t>
    </rPh>
    <rPh sb="9" eb="15">
      <t>セイカツキノウコウジョウ</t>
    </rPh>
    <rPh sb="15" eb="19">
      <t>レンケイカサン</t>
    </rPh>
    <phoneticPr fontId="10"/>
  </si>
  <si>
    <t>二　生活機能向上連携加算</t>
    <rPh sb="0" eb="1">
      <t>ニ</t>
    </rPh>
    <rPh sb="2" eb="4">
      <t>セイカツ</t>
    </rPh>
    <rPh sb="4" eb="6">
      <t>キノウ</t>
    </rPh>
    <rPh sb="6" eb="8">
      <t>コウジョウ</t>
    </rPh>
    <rPh sb="8" eb="10">
      <t>レンケイ</t>
    </rPh>
    <rPh sb="10" eb="12">
      <t>カサン</t>
    </rPh>
    <phoneticPr fontId="10"/>
  </si>
  <si>
    <t>(1)生活機能向上連携加算(Ⅰ)</t>
    <rPh sb="3" eb="5">
      <t>セイカツ</t>
    </rPh>
    <rPh sb="5" eb="7">
      <t>キノウ</t>
    </rPh>
    <rPh sb="7" eb="9">
      <t>コウジョウ</t>
    </rPh>
    <rPh sb="9" eb="11">
      <t>レンケイ</t>
    </rPh>
    <rPh sb="11" eb="13">
      <t>カサン</t>
    </rPh>
    <phoneticPr fontId="10"/>
  </si>
  <si>
    <t>訪問型独自サービス生活機能向上連携加算Ⅱ</t>
    <rPh sb="0" eb="5">
      <t>ホウモンガタドクジ</t>
    </rPh>
    <rPh sb="9" eb="15">
      <t>セイカツキノウコウジョウ</t>
    </rPh>
    <rPh sb="15" eb="19">
      <t>レンケイカサン</t>
    </rPh>
    <phoneticPr fontId="10"/>
  </si>
  <si>
    <t>(2)生活機能向上連携加算(Ⅱ)</t>
    <rPh sb="3" eb="5">
      <t>セイカツ</t>
    </rPh>
    <rPh sb="5" eb="7">
      <t>キノウ</t>
    </rPh>
    <rPh sb="7" eb="9">
      <t>コウジョウ</t>
    </rPh>
    <rPh sb="9" eb="11">
      <t>レンケイ</t>
    </rPh>
    <rPh sb="11" eb="13">
      <t>カサン</t>
    </rPh>
    <phoneticPr fontId="10"/>
  </si>
  <si>
    <t>訪問型独自口腔連携強化加算</t>
    <rPh sb="0" eb="5">
      <t>ホウモンガタドクジ</t>
    </rPh>
    <rPh sb="5" eb="13">
      <t>コウクウレンケイキョウカカサン</t>
    </rPh>
    <phoneticPr fontId="10"/>
  </si>
  <si>
    <t>ホ　口腔連携強化加算</t>
    <rPh sb="2" eb="4">
      <t>コウクウ</t>
    </rPh>
    <rPh sb="4" eb="6">
      <t>レンケイ</t>
    </rPh>
    <rPh sb="6" eb="8">
      <t>キョウカ</t>
    </rPh>
    <rPh sb="8" eb="10">
      <t>カサン</t>
    </rPh>
    <phoneticPr fontId="10"/>
  </si>
  <si>
    <t>月1回限度</t>
    <rPh sb="0" eb="1">
      <t>ツキ</t>
    </rPh>
    <rPh sb="2" eb="3">
      <t>カイ</t>
    </rPh>
    <rPh sb="3" eb="5">
      <t>ゲンド</t>
    </rPh>
    <phoneticPr fontId="10"/>
  </si>
  <si>
    <t>訪問型独自サービス処遇改善加算Ⅰ</t>
    <rPh sb="0" eb="3">
      <t>ホウモンガタ</t>
    </rPh>
    <rPh sb="3" eb="5">
      <t>ドクジ</t>
    </rPh>
    <rPh sb="9" eb="15">
      <t>ショグウカイゼンカサン</t>
    </rPh>
    <phoneticPr fontId="10"/>
  </si>
  <si>
    <t>訪問型独自サービス処遇改善加算Ⅱ</t>
    <rPh sb="0" eb="3">
      <t>ホウモンガタ</t>
    </rPh>
    <rPh sb="3" eb="5">
      <t>ドクジ</t>
    </rPh>
    <rPh sb="9" eb="15">
      <t>ショグウカイゼンカサン</t>
    </rPh>
    <phoneticPr fontId="10"/>
  </si>
  <si>
    <t>訪問型独自サービス処遇改善加算Ⅲ</t>
    <rPh sb="0" eb="3">
      <t>ホウモンガタ</t>
    </rPh>
    <rPh sb="3" eb="5">
      <t>ドクジ</t>
    </rPh>
    <rPh sb="9" eb="15">
      <t>ショグウカイゼンカサン</t>
    </rPh>
    <phoneticPr fontId="10"/>
  </si>
  <si>
    <t>【A3】訪問型サービスA（基準緩和）自己負担3割</t>
    <rPh sb="4" eb="7">
      <t>ホウモンガタ</t>
    </rPh>
    <rPh sb="13" eb="17">
      <t>キジュンカンワ</t>
    </rPh>
    <rPh sb="18" eb="22">
      <t>ジコフタン</t>
    </rPh>
    <phoneticPr fontId="1"/>
  </si>
  <si>
    <t>東温市　介護予防・日常生活支援総合事業
介護予防訪問介護相当サービス　訪問型サービスA
単位サービスコード表</t>
    <rPh sb="0" eb="1">
      <t>ヒガシ</t>
    </rPh>
    <rPh sb="1" eb="2">
      <t>オン</t>
    </rPh>
    <rPh sb="2" eb="3">
      <t>シ</t>
    </rPh>
    <rPh sb="4" eb="8">
      <t>カイゴヨボウ</t>
    </rPh>
    <rPh sb="9" eb="19">
      <t>ニチジョウセイカツシエンソウゴウジギョウ</t>
    </rPh>
    <rPh sb="20" eb="24">
      <t>カイゴヨボウ</t>
    </rPh>
    <rPh sb="26" eb="28">
      <t>カイゴ</t>
    </rPh>
    <rPh sb="28" eb="30">
      <t>ソウトウ</t>
    </rPh>
    <rPh sb="35" eb="37">
      <t>ホウモン</t>
    </rPh>
    <rPh sb="37" eb="38">
      <t>ガタ</t>
    </rPh>
    <rPh sb="44" eb="46">
      <t>タンイ</t>
    </rPh>
    <rPh sb="53" eb="54">
      <t>ヒョウ</t>
    </rPh>
    <phoneticPr fontId="1"/>
  </si>
  <si>
    <t>【A2】介護予防訪問介護相当ｻｰﾋﾞｽ（市指定）</t>
    <rPh sb="4" eb="8">
      <t>カイゴヨボウ</t>
    </rPh>
    <rPh sb="20" eb="23">
      <t>シシテイ</t>
    </rPh>
    <phoneticPr fontId="1"/>
  </si>
  <si>
    <t>【A3】訪問型ｻｰﾋﾞｽA（基準緩和）自己負担1割　週1回</t>
    <rPh sb="14" eb="18">
      <t>キジュンカンワ</t>
    </rPh>
    <rPh sb="19" eb="23">
      <t>ジコフタン</t>
    </rPh>
    <rPh sb="26" eb="27">
      <t>シュウ</t>
    </rPh>
    <rPh sb="28" eb="29">
      <t>カイ</t>
    </rPh>
    <phoneticPr fontId="1"/>
  </si>
  <si>
    <t>【A3】訪問型ｻｰﾋﾞｽA（基準緩和）自己負担1割　週2回</t>
    <rPh sb="14" eb="18">
      <t>キジュンカンワ</t>
    </rPh>
    <rPh sb="19" eb="23">
      <t>ジコフタン</t>
    </rPh>
    <rPh sb="26" eb="27">
      <t>シュウ</t>
    </rPh>
    <rPh sb="28" eb="29">
      <t>カイ</t>
    </rPh>
    <phoneticPr fontId="1"/>
  </si>
  <si>
    <t>【A3】訪問型ｻｰﾋﾞｽA（基準緩和）自己負担1割　週2回以上</t>
    <rPh sb="14" eb="18">
      <t>キジュンカンワ</t>
    </rPh>
    <rPh sb="19" eb="23">
      <t>ジコフタン</t>
    </rPh>
    <rPh sb="26" eb="27">
      <t>シュウ</t>
    </rPh>
    <rPh sb="28" eb="29">
      <t>カイ</t>
    </rPh>
    <rPh sb="29" eb="31">
      <t>イジョウ</t>
    </rPh>
    <phoneticPr fontId="1"/>
  </si>
  <si>
    <t>【A3】訪問型ｻｰﾋﾞｽA（基準緩和）自己負担2割　週1回</t>
    <rPh sb="14" eb="18">
      <t>キジュンカンワ</t>
    </rPh>
    <rPh sb="19" eb="23">
      <t>ジコフタン</t>
    </rPh>
    <rPh sb="26" eb="27">
      <t>シュウ</t>
    </rPh>
    <rPh sb="28" eb="29">
      <t>カイ</t>
    </rPh>
    <phoneticPr fontId="1"/>
  </si>
  <si>
    <t>【A3】訪問型ｻｰﾋﾞｽA（基準緩和）自己負担2割　週2回</t>
    <rPh sb="14" eb="18">
      <t>キジュンカンワ</t>
    </rPh>
    <rPh sb="19" eb="23">
      <t>ジコフタン</t>
    </rPh>
    <rPh sb="26" eb="27">
      <t>シュウ</t>
    </rPh>
    <rPh sb="28" eb="29">
      <t>カイ</t>
    </rPh>
    <phoneticPr fontId="1"/>
  </si>
  <si>
    <t>【A3】訪問型ｻｰﾋﾞｽA（基準緩和）自己負担2割　週2回以上</t>
    <rPh sb="14" eb="18">
      <t>キジュンカンワ</t>
    </rPh>
    <rPh sb="19" eb="23">
      <t>ジコフタン</t>
    </rPh>
    <rPh sb="26" eb="27">
      <t>シュウ</t>
    </rPh>
    <rPh sb="28" eb="29">
      <t>カイ</t>
    </rPh>
    <rPh sb="29" eb="31">
      <t>イジョウ</t>
    </rPh>
    <phoneticPr fontId="1"/>
  </si>
  <si>
    <t>【A3】訪問型ｻｰﾋﾞｽA（基準緩和）自己負担3割　週1回</t>
    <rPh sb="14" eb="18">
      <t>キジュンカンワ</t>
    </rPh>
    <rPh sb="19" eb="23">
      <t>ジコフタン</t>
    </rPh>
    <rPh sb="26" eb="27">
      <t>シュウ</t>
    </rPh>
    <rPh sb="28" eb="29">
      <t>カイ</t>
    </rPh>
    <phoneticPr fontId="1"/>
  </si>
  <si>
    <t>【A3】訪問型ｻｰﾋﾞｽA（基準緩和）自己負担3割　週2回</t>
    <rPh sb="14" eb="18">
      <t>キジュンカンワ</t>
    </rPh>
    <rPh sb="19" eb="23">
      <t>ジコフタン</t>
    </rPh>
    <rPh sb="26" eb="27">
      <t>シュウ</t>
    </rPh>
    <rPh sb="28" eb="29">
      <t>カイ</t>
    </rPh>
    <phoneticPr fontId="1"/>
  </si>
  <si>
    <t>【A3】訪問型ｻｰﾋﾞｽA（基準緩和）自己負担3割　週2回以上</t>
    <rPh sb="14" eb="18">
      <t>キジュンカンワ</t>
    </rPh>
    <rPh sb="19" eb="23">
      <t>ジコフタン</t>
    </rPh>
    <rPh sb="26" eb="27">
      <t>シュウ</t>
    </rPh>
    <rPh sb="28" eb="29">
      <t>カイ</t>
    </rPh>
    <rPh sb="29" eb="31">
      <t>イジョウ</t>
    </rPh>
    <phoneticPr fontId="1"/>
  </si>
  <si>
    <t>訪問型独自サービスⅠ/２日割</t>
    <rPh sb="0" eb="3">
      <t>ホウモンガタ</t>
    </rPh>
    <rPh sb="3" eb="5">
      <t>ドクジ</t>
    </rPh>
    <rPh sb="12" eb="14">
      <t>ヒワリ</t>
    </rPh>
    <phoneticPr fontId="1"/>
  </si>
  <si>
    <t>訪問型独自サービスⅠ/２・虐防</t>
    <rPh sb="0" eb="3">
      <t>ホウモンガタ</t>
    </rPh>
    <rPh sb="3" eb="5">
      <t>ドクジ</t>
    </rPh>
    <rPh sb="13" eb="14">
      <t>ギャク</t>
    </rPh>
    <rPh sb="14" eb="15">
      <t>ボウ</t>
    </rPh>
    <phoneticPr fontId="1"/>
  </si>
  <si>
    <t>訪問型独自サービスⅡ/２</t>
    <rPh sb="0" eb="3">
      <t>ホウモンガタ</t>
    </rPh>
    <rPh sb="3" eb="5">
      <t>ドクジ</t>
    </rPh>
    <phoneticPr fontId="1"/>
  </si>
  <si>
    <t>訪問型独自サービスⅡ/２・虐防</t>
    <rPh sb="0" eb="3">
      <t>ホウモンガタ</t>
    </rPh>
    <rPh sb="3" eb="5">
      <t>ドクジ</t>
    </rPh>
    <rPh sb="13" eb="14">
      <t>ギャク</t>
    </rPh>
    <rPh sb="14" eb="15">
      <t>ボウ</t>
    </rPh>
    <phoneticPr fontId="1"/>
  </si>
  <si>
    <t>訪問型独自サービスⅡ/２日割</t>
    <rPh sb="0" eb="3">
      <t>ホウモンガタ</t>
    </rPh>
    <rPh sb="3" eb="5">
      <t>ドクジ</t>
    </rPh>
    <rPh sb="12" eb="14">
      <t>ヒワリ</t>
    </rPh>
    <phoneticPr fontId="1"/>
  </si>
  <si>
    <t>訪問型独自サービスⅡ/２日割・虐防</t>
    <rPh sb="0" eb="3">
      <t>ホウモンガタ</t>
    </rPh>
    <rPh sb="3" eb="5">
      <t>ドクジ</t>
    </rPh>
    <rPh sb="12" eb="14">
      <t>ヒワリ</t>
    </rPh>
    <rPh sb="15" eb="16">
      <t>ギャク</t>
    </rPh>
    <rPh sb="16" eb="17">
      <t>ボウ</t>
    </rPh>
    <phoneticPr fontId="1"/>
  </si>
  <si>
    <t>訪問型独自サービスⅢ/２</t>
    <rPh sb="0" eb="3">
      <t>ホウモンガタ</t>
    </rPh>
    <rPh sb="3" eb="5">
      <t>ドクジ</t>
    </rPh>
    <phoneticPr fontId="1"/>
  </si>
  <si>
    <t>訪問型独自サービスⅢ/２日割</t>
    <rPh sb="0" eb="3">
      <t>ホウモンガタ</t>
    </rPh>
    <rPh sb="3" eb="5">
      <t>ドクジ</t>
    </rPh>
    <rPh sb="12" eb="14">
      <t>ヒワリ</t>
    </rPh>
    <phoneticPr fontId="1"/>
  </si>
  <si>
    <t>訪問型独自サービスⅢ/２・虐防</t>
    <rPh sb="0" eb="3">
      <t>ホウモンガタ</t>
    </rPh>
    <rPh sb="3" eb="5">
      <t>ドクジ</t>
    </rPh>
    <rPh sb="13" eb="14">
      <t>ギャク</t>
    </rPh>
    <rPh sb="14" eb="15">
      <t>ボウ</t>
    </rPh>
    <phoneticPr fontId="1"/>
  </si>
  <si>
    <t>訪問型独自サービスⅢ/２日割・虐防</t>
    <rPh sb="0" eb="3">
      <t>ホウモンガタ</t>
    </rPh>
    <rPh sb="3" eb="5">
      <t>ドクジ</t>
    </rPh>
    <rPh sb="12" eb="14">
      <t>ヒワリ</t>
    </rPh>
    <rPh sb="15" eb="17">
      <t>ギャクボウ</t>
    </rPh>
    <phoneticPr fontId="1"/>
  </si>
  <si>
    <t>訪問型独自サービスⅢ/2・虐防</t>
    <rPh sb="0" eb="3">
      <t>ホウモンガタ</t>
    </rPh>
    <rPh sb="3" eb="5">
      <t>ドクジ</t>
    </rPh>
    <rPh sb="13" eb="14">
      <t>ギャク</t>
    </rPh>
    <rPh sb="14" eb="15">
      <t>ボウ</t>
    </rPh>
    <phoneticPr fontId="1"/>
  </si>
  <si>
    <t>訪問型独自高齢者虐待防止未実施減算11日割</t>
    <rPh sb="0" eb="3">
      <t>ホウモンガタ</t>
    </rPh>
    <rPh sb="3" eb="5">
      <t>ドクジ</t>
    </rPh>
    <rPh sb="5" eb="8">
      <t>コウレイシャ</t>
    </rPh>
    <rPh sb="8" eb="10">
      <t>ギャクタイ</t>
    </rPh>
    <rPh sb="12" eb="15">
      <t>ミジッシ</t>
    </rPh>
    <rPh sb="15" eb="17">
      <t>ゲンサン</t>
    </rPh>
    <rPh sb="19" eb="21">
      <t>ヒワ</t>
    </rPh>
    <phoneticPr fontId="10"/>
  </si>
  <si>
    <t>訪問型独自サービスⅠ/２日割・虐防</t>
    <rPh sb="0" eb="3">
      <t>ホウモンガタ</t>
    </rPh>
    <rPh sb="3" eb="5">
      <t>ドクジ</t>
    </rPh>
    <rPh sb="12" eb="14">
      <t>ヒワリ</t>
    </rPh>
    <phoneticPr fontId="1"/>
  </si>
  <si>
    <t>訪問型独自サービス処遇改善加算Ⅳ</t>
    <rPh sb="0" eb="3">
      <t>ホウモンガタ</t>
    </rPh>
    <rPh sb="3" eb="5">
      <t>ドクジ</t>
    </rPh>
    <rPh sb="9" eb="15">
      <t>ショグウカイゼンカサン</t>
    </rPh>
    <phoneticPr fontId="10"/>
  </si>
  <si>
    <t>へ　介護職員処遇改善
　　加算</t>
    <rPh sb="2" eb="4">
      <t>カイゴ</t>
    </rPh>
    <rPh sb="4" eb="6">
      <t>ショクイン</t>
    </rPh>
    <rPh sb="6" eb="8">
      <t>ショグウ</t>
    </rPh>
    <rPh sb="8" eb="10">
      <t>カイゼン</t>
    </rPh>
    <rPh sb="13" eb="15">
      <t>カサン</t>
    </rPh>
    <phoneticPr fontId="10"/>
  </si>
  <si>
    <t>所定単位数の245/1000</t>
    <rPh sb="0" eb="5">
      <t>ショテイタンイスウ</t>
    </rPh>
    <phoneticPr fontId="10"/>
  </si>
  <si>
    <t>所定単位数の224/1000</t>
    <rPh sb="0" eb="5">
      <t>ショテイタンイスウ</t>
    </rPh>
    <phoneticPr fontId="10"/>
  </si>
  <si>
    <t>所定単位数の182/1000</t>
    <rPh sb="0" eb="5">
      <t>ショテイタンイスウ</t>
    </rPh>
    <phoneticPr fontId="10"/>
  </si>
  <si>
    <t>所定単位数の145/1000</t>
    <rPh sb="0" eb="5">
      <t>ショテイタンイスウ</t>
    </rPh>
    <phoneticPr fontId="10"/>
  </si>
  <si>
    <t>処遇改善加算Ⅳ</t>
    <rPh sb="0" eb="2">
      <t>ショグウ</t>
    </rPh>
    <rPh sb="2" eb="4">
      <t>カイゼン</t>
    </rPh>
    <rPh sb="4" eb="6">
      <t>カサン</t>
    </rPh>
    <phoneticPr fontId="1"/>
  </si>
  <si>
    <t>処遇改善加算</t>
    <rPh sb="0" eb="6">
      <t>ショグウカイゼンカサン</t>
    </rPh>
    <phoneticPr fontId="1"/>
  </si>
  <si>
    <t>245/1000</t>
    <phoneticPr fontId="1"/>
  </si>
  <si>
    <t>224/1000</t>
    <phoneticPr fontId="1"/>
  </si>
  <si>
    <t>182/1000</t>
    <phoneticPr fontId="1"/>
  </si>
  <si>
    <t>145/1000</t>
    <phoneticPr fontId="1"/>
  </si>
  <si>
    <t>(1)介護職員等処遇改善加算(Ⅰ)</t>
    <rPh sb="3" eb="5">
      <t>カイゴ</t>
    </rPh>
    <rPh sb="5" eb="7">
      <t>ショクイン</t>
    </rPh>
    <rPh sb="7" eb="8">
      <t>トウ</t>
    </rPh>
    <rPh sb="8" eb="14">
      <t>ショグウカイゼンカサン</t>
    </rPh>
    <phoneticPr fontId="10"/>
  </si>
  <si>
    <t>(2)介護職員等処遇改善加算(Ⅱ)</t>
    <rPh sb="3" eb="7">
      <t>カイゴショクイン</t>
    </rPh>
    <rPh sb="7" eb="8">
      <t>トウ</t>
    </rPh>
    <rPh sb="8" eb="14">
      <t>ショグウカイゼンカサン</t>
    </rPh>
    <phoneticPr fontId="10"/>
  </si>
  <si>
    <t>(3)介護職員等処遇改善加算(Ⅲ)</t>
    <rPh sb="3" eb="7">
      <t>カイゴショクイン</t>
    </rPh>
    <rPh sb="7" eb="8">
      <t>トウ</t>
    </rPh>
    <rPh sb="8" eb="14">
      <t>ショグウカイゼンカサン</t>
    </rPh>
    <phoneticPr fontId="10"/>
  </si>
  <si>
    <t>(4)介護職員等処遇改善加算(Ⅳ)</t>
    <rPh sb="3" eb="7">
      <t>カイゴショクイン</t>
    </rPh>
    <rPh sb="7" eb="8">
      <t>トウ</t>
    </rPh>
    <rPh sb="8" eb="14">
      <t>ショグウカイゼンカサン</t>
    </rPh>
    <phoneticPr fontId="10"/>
  </si>
  <si>
    <t>D211</t>
    <phoneticPr fontId="1"/>
  </si>
  <si>
    <t>D220</t>
    <phoneticPr fontId="1"/>
  </si>
  <si>
    <t>D212</t>
    <phoneticPr fontId="1"/>
  </si>
  <si>
    <t>D213</t>
    <phoneticPr fontId="1"/>
  </si>
  <si>
    <t>D214</t>
  </si>
  <si>
    <t>D215</t>
  </si>
  <si>
    <t>D216</t>
  </si>
  <si>
    <t>D217</t>
  </si>
  <si>
    <t>D218</t>
  </si>
  <si>
    <t>D219</t>
  </si>
  <si>
    <t>訪問型独自業務継続計画未策定減算11</t>
    <rPh sb="0" eb="3">
      <t>ホウモンガタ</t>
    </rPh>
    <rPh sb="3" eb="5">
      <t>ドクジ</t>
    </rPh>
    <rPh sb="5" eb="7">
      <t>ギョウム</t>
    </rPh>
    <rPh sb="7" eb="11">
      <t>ケイゾクケイカク</t>
    </rPh>
    <rPh sb="11" eb="16">
      <t>ミサクテイゲンサン</t>
    </rPh>
    <phoneticPr fontId="1"/>
  </si>
  <si>
    <t>訪問型独自業務継続計画未策定減算12</t>
    <rPh sb="0" eb="3">
      <t>ホウモンガタ</t>
    </rPh>
    <rPh sb="3" eb="5">
      <t>ドクジ</t>
    </rPh>
    <rPh sb="5" eb="7">
      <t>ギョウム</t>
    </rPh>
    <rPh sb="7" eb="11">
      <t>ケイゾクケイカク</t>
    </rPh>
    <rPh sb="11" eb="16">
      <t>ミサクテイゲンサン</t>
    </rPh>
    <phoneticPr fontId="1"/>
  </si>
  <si>
    <t>訪問型独自業務継続計画未策定減算11日割</t>
    <rPh sb="0" eb="3">
      <t>ホウモンガタ</t>
    </rPh>
    <rPh sb="3" eb="5">
      <t>ドクジ</t>
    </rPh>
    <rPh sb="5" eb="7">
      <t>ギョウム</t>
    </rPh>
    <rPh sb="7" eb="11">
      <t>ケイゾクケイカク</t>
    </rPh>
    <rPh sb="11" eb="16">
      <t>ミサクテイゲンサン</t>
    </rPh>
    <rPh sb="18" eb="20">
      <t>ジツワリ</t>
    </rPh>
    <phoneticPr fontId="1"/>
  </si>
  <si>
    <t>訪問型独自業務継続計画未策定減算12日割</t>
    <rPh sb="0" eb="3">
      <t>ホウモンガタ</t>
    </rPh>
    <rPh sb="3" eb="5">
      <t>ドクジ</t>
    </rPh>
    <rPh sb="5" eb="7">
      <t>ギョウム</t>
    </rPh>
    <rPh sb="7" eb="11">
      <t>ケイゾクケイカク</t>
    </rPh>
    <rPh sb="11" eb="16">
      <t>ミサクテイゲンサン</t>
    </rPh>
    <rPh sb="18" eb="20">
      <t>ヒワリ</t>
    </rPh>
    <phoneticPr fontId="1"/>
  </si>
  <si>
    <t>訪問型独自業務継続計画未策定減算短時間</t>
    <rPh sb="0" eb="3">
      <t>ホウモンガタ</t>
    </rPh>
    <rPh sb="3" eb="5">
      <t>ドクジ</t>
    </rPh>
    <rPh sb="5" eb="7">
      <t>ギョウム</t>
    </rPh>
    <rPh sb="7" eb="11">
      <t>ケイゾクケイカク</t>
    </rPh>
    <rPh sb="11" eb="16">
      <t>ミサクテイゲンサン</t>
    </rPh>
    <rPh sb="16" eb="19">
      <t>タンジカン</t>
    </rPh>
    <phoneticPr fontId="1"/>
  </si>
  <si>
    <t>訪問型独自業務継続計画未策定減算13</t>
    <rPh sb="0" eb="3">
      <t>ホウモンガタ</t>
    </rPh>
    <rPh sb="3" eb="5">
      <t>ドクジ</t>
    </rPh>
    <rPh sb="5" eb="7">
      <t>ギョウム</t>
    </rPh>
    <rPh sb="7" eb="11">
      <t>ケイゾクケイカク</t>
    </rPh>
    <rPh sb="11" eb="16">
      <t>ミサクテイゲンサン</t>
    </rPh>
    <phoneticPr fontId="1"/>
  </si>
  <si>
    <t>訪問型独自業務継続計画未策定減算13日割</t>
    <rPh sb="0" eb="3">
      <t>ホウモンガタ</t>
    </rPh>
    <rPh sb="3" eb="5">
      <t>ドクジ</t>
    </rPh>
    <rPh sb="5" eb="7">
      <t>ギョウム</t>
    </rPh>
    <rPh sb="7" eb="11">
      <t>ケイゾクケイカク</t>
    </rPh>
    <rPh sb="11" eb="16">
      <t>ミサクテイゲンサン</t>
    </rPh>
    <rPh sb="18" eb="20">
      <t>ヒワリ</t>
    </rPh>
    <phoneticPr fontId="1"/>
  </si>
  <si>
    <t>訪問型独自業務継続計画未策定減算21</t>
    <rPh sb="0" eb="3">
      <t>ホウモンガタ</t>
    </rPh>
    <rPh sb="3" eb="5">
      <t>ドクジ</t>
    </rPh>
    <rPh sb="5" eb="7">
      <t>ギョウム</t>
    </rPh>
    <rPh sb="7" eb="11">
      <t>ケイゾクケイカク</t>
    </rPh>
    <rPh sb="11" eb="16">
      <t>ミサクテイゲンサン</t>
    </rPh>
    <phoneticPr fontId="1"/>
  </si>
  <si>
    <t>訪問型独自業務継続計画未策定減算22</t>
    <rPh sb="0" eb="3">
      <t>ホウモンガタ</t>
    </rPh>
    <rPh sb="3" eb="5">
      <t>ドクジ</t>
    </rPh>
    <rPh sb="5" eb="7">
      <t>ギョウム</t>
    </rPh>
    <rPh sb="7" eb="11">
      <t>ケイゾクケイカク</t>
    </rPh>
    <rPh sb="11" eb="16">
      <t>ミサクテイゲンサン</t>
    </rPh>
    <phoneticPr fontId="1"/>
  </si>
  <si>
    <t>訪問型独自業務継続計画未策定減算23</t>
    <rPh sb="0" eb="3">
      <t>ホウモンガタ</t>
    </rPh>
    <rPh sb="3" eb="5">
      <t>ドクジ</t>
    </rPh>
    <rPh sb="5" eb="7">
      <t>ギョウム</t>
    </rPh>
    <rPh sb="7" eb="11">
      <t>ケイゾクケイカク</t>
    </rPh>
    <rPh sb="11" eb="16">
      <t>ミサクテイゲンサン</t>
    </rPh>
    <phoneticPr fontId="1"/>
  </si>
  <si>
    <t>業務継続計画未策定減算</t>
    <phoneticPr fontId="1"/>
  </si>
  <si>
    <t>訪問型独自サービスⅠ/２・業未</t>
    <rPh sb="0" eb="3">
      <t>ホウモンガタ</t>
    </rPh>
    <rPh sb="3" eb="5">
      <t>ドクジ</t>
    </rPh>
    <rPh sb="13" eb="15">
      <t>ギョウミ</t>
    </rPh>
    <phoneticPr fontId="1"/>
  </si>
  <si>
    <t>業務継続計画未策定減算</t>
    <rPh sb="0" eb="2">
      <t>ギョウム</t>
    </rPh>
    <rPh sb="2" eb="6">
      <t>ケイゾクケイカク</t>
    </rPh>
    <rPh sb="6" eb="9">
      <t>ミサクテイ</t>
    </rPh>
    <rPh sb="9" eb="11">
      <t>ゲンサン</t>
    </rPh>
    <phoneticPr fontId="1"/>
  </si>
  <si>
    <t>訪問型独自サービスⅠ/２・虐防業未</t>
    <rPh sb="0" eb="3">
      <t>ホウモンガタ</t>
    </rPh>
    <rPh sb="3" eb="5">
      <t>ドクジ</t>
    </rPh>
    <rPh sb="13" eb="14">
      <t>ギャク</t>
    </rPh>
    <rPh sb="14" eb="15">
      <t>ボウ</t>
    </rPh>
    <rPh sb="15" eb="16">
      <t>ギョウ</t>
    </rPh>
    <rPh sb="16" eb="17">
      <t>ミ</t>
    </rPh>
    <phoneticPr fontId="1"/>
  </si>
  <si>
    <t>訪問型独自サービスⅠ/2日割・業未</t>
    <rPh sb="0" eb="3">
      <t>ホウモンガタ</t>
    </rPh>
    <rPh sb="3" eb="5">
      <t>ドクジ</t>
    </rPh>
    <rPh sb="15" eb="17">
      <t>ギョウミ</t>
    </rPh>
    <phoneticPr fontId="1"/>
  </si>
  <si>
    <t>訪問型独自サービスⅠ/2日割・虐防業未</t>
    <rPh sb="0" eb="3">
      <t>ホウモンガタ</t>
    </rPh>
    <rPh sb="3" eb="5">
      <t>ドクジ</t>
    </rPh>
    <rPh sb="15" eb="16">
      <t>ギャク</t>
    </rPh>
    <rPh sb="16" eb="17">
      <t>ボウ</t>
    </rPh>
    <rPh sb="17" eb="18">
      <t>ギョウ</t>
    </rPh>
    <rPh sb="18" eb="19">
      <t>ミ</t>
    </rPh>
    <phoneticPr fontId="1"/>
  </si>
  <si>
    <t>訪問型独自サービスⅡ/2・業未</t>
    <rPh sb="0" eb="3">
      <t>ホウモンガタ</t>
    </rPh>
    <rPh sb="3" eb="5">
      <t>ドクジ</t>
    </rPh>
    <rPh sb="13" eb="15">
      <t>ギョウミ</t>
    </rPh>
    <phoneticPr fontId="1"/>
  </si>
  <si>
    <t>訪問型独自サービスⅡ/2・虐防業未</t>
    <rPh sb="0" eb="3">
      <t>ホウモンガタ</t>
    </rPh>
    <rPh sb="3" eb="5">
      <t>ドクジ</t>
    </rPh>
    <rPh sb="13" eb="14">
      <t>ギャク</t>
    </rPh>
    <rPh sb="14" eb="15">
      <t>ボウ</t>
    </rPh>
    <rPh sb="15" eb="16">
      <t>ギョウ</t>
    </rPh>
    <rPh sb="16" eb="17">
      <t>ミ</t>
    </rPh>
    <phoneticPr fontId="1"/>
  </si>
  <si>
    <t>訪問型独自サービスⅡ/2日割・業未</t>
    <rPh sb="0" eb="3">
      <t>ホウモンガタ</t>
    </rPh>
    <rPh sb="3" eb="5">
      <t>ドクジ</t>
    </rPh>
    <rPh sb="15" eb="17">
      <t>ギョウミ</t>
    </rPh>
    <phoneticPr fontId="1"/>
  </si>
  <si>
    <t>訪問型独自サービスⅡ/2日割・虐防業未</t>
    <rPh sb="0" eb="3">
      <t>ホウモンガタ</t>
    </rPh>
    <rPh sb="3" eb="5">
      <t>ドクジ</t>
    </rPh>
    <rPh sb="15" eb="16">
      <t>ギャク</t>
    </rPh>
    <rPh sb="16" eb="17">
      <t>ボウ</t>
    </rPh>
    <rPh sb="17" eb="18">
      <t>ギョウ</t>
    </rPh>
    <rPh sb="18" eb="19">
      <t>ミ</t>
    </rPh>
    <phoneticPr fontId="1"/>
  </si>
  <si>
    <t>虐待防止措置未実施減算・業務継続計画未策定減算</t>
    <rPh sb="12" eb="14">
      <t>ギョウム</t>
    </rPh>
    <rPh sb="14" eb="18">
      <t>ケイゾクケイカク</t>
    </rPh>
    <rPh sb="18" eb="21">
      <t>ミサクテイ</t>
    </rPh>
    <rPh sb="21" eb="23">
      <t>ゲンサン</t>
    </rPh>
    <phoneticPr fontId="1"/>
  </si>
  <si>
    <t>訪問型独自サービスⅢ/2・業未</t>
    <rPh sb="0" eb="3">
      <t>ホウモンガタ</t>
    </rPh>
    <rPh sb="3" eb="5">
      <t>ドクジ</t>
    </rPh>
    <rPh sb="13" eb="15">
      <t>ギョウミ</t>
    </rPh>
    <phoneticPr fontId="1"/>
  </si>
  <si>
    <t>訪問型独自サービスⅢ/2・虐防業未</t>
    <rPh sb="0" eb="3">
      <t>ホウモンガタ</t>
    </rPh>
    <rPh sb="3" eb="5">
      <t>ドクジ</t>
    </rPh>
    <rPh sb="13" eb="14">
      <t>ギャク</t>
    </rPh>
    <rPh sb="14" eb="15">
      <t>ボウ</t>
    </rPh>
    <rPh sb="15" eb="16">
      <t>ギョウ</t>
    </rPh>
    <rPh sb="16" eb="17">
      <t>ミ</t>
    </rPh>
    <phoneticPr fontId="1"/>
  </si>
  <si>
    <t>訪問型独自サービスⅢ/2日割・業未</t>
    <rPh sb="0" eb="3">
      <t>ホウモンガタ</t>
    </rPh>
    <rPh sb="3" eb="5">
      <t>ドクジ</t>
    </rPh>
    <rPh sb="15" eb="17">
      <t>ギョウミ</t>
    </rPh>
    <phoneticPr fontId="1"/>
  </si>
  <si>
    <t>訪問型独自サービスⅢ/2日割・虐防業未</t>
    <rPh sb="0" eb="3">
      <t>ホウモンガタ</t>
    </rPh>
    <rPh sb="3" eb="5">
      <t>ドクジ</t>
    </rPh>
    <rPh sb="15" eb="16">
      <t>ギャク</t>
    </rPh>
    <rPh sb="16" eb="17">
      <t>ボウ</t>
    </rPh>
    <rPh sb="17" eb="18">
      <t>ギョウ</t>
    </rPh>
    <rPh sb="18" eb="19">
      <t>ミ</t>
    </rPh>
    <phoneticPr fontId="1"/>
  </si>
  <si>
    <t>訪問型独自サービスⅠ/2・業未</t>
    <rPh sb="0" eb="3">
      <t>ホウモンガタ</t>
    </rPh>
    <rPh sb="3" eb="5">
      <t>ドクジ</t>
    </rPh>
    <rPh sb="13" eb="15">
      <t>ギョウミ</t>
    </rPh>
    <phoneticPr fontId="1"/>
  </si>
  <si>
    <t>訪問型独自サービスⅠ/2・虐防業未</t>
    <rPh sb="0" eb="3">
      <t>ホウモンガタ</t>
    </rPh>
    <rPh sb="3" eb="5">
      <t>ドクジ</t>
    </rPh>
    <rPh sb="13" eb="14">
      <t>ギャク</t>
    </rPh>
    <rPh sb="14" eb="15">
      <t>ボウ</t>
    </rPh>
    <rPh sb="15" eb="16">
      <t>ギョウ</t>
    </rPh>
    <rPh sb="16" eb="17">
      <t>ミ</t>
    </rPh>
    <phoneticPr fontId="1"/>
  </si>
  <si>
    <t>所定単位数の1％減算→１％減算</t>
    <rPh sb="0" eb="2">
      <t>ショテイ</t>
    </rPh>
    <rPh sb="2" eb="5">
      <t>タンイスウ</t>
    </rPh>
    <rPh sb="8" eb="10">
      <t>ゲンサン</t>
    </rPh>
    <rPh sb="13" eb="15">
      <t>ゲンサン</t>
    </rPh>
    <phoneticPr fontId="1"/>
  </si>
  <si>
    <t>1週に2回を超える場合　相当サービス</t>
    <rPh sb="1" eb="2">
      <t>シュウ</t>
    </rPh>
    <rPh sb="4" eb="5">
      <t>カイ</t>
    </rPh>
    <rPh sb="6" eb="7">
      <t>コ</t>
    </rPh>
    <rPh sb="9" eb="11">
      <t>バアイ</t>
    </rPh>
    <rPh sb="12" eb="14">
      <t>ソウトウ</t>
    </rPh>
    <phoneticPr fontId="1"/>
  </si>
  <si>
    <t>1週に2回を超える場合　3,103単位</t>
    <rPh sb="17" eb="19">
      <t>タンイ</t>
    </rPh>
    <phoneticPr fontId="1"/>
  </si>
  <si>
    <t>1週に2回を超える場合　相当サービス×</t>
    <rPh sb="1" eb="2">
      <t>シュウ</t>
    </rPh>
    <rPh sb="4" eb="5">
      <t>カイ</t>
    </rPh>
    <rPh sb="6" eb="7">
      <t>コ</t>
    </rPh>
    <rPh sb="9" eb="11">
      <t>バアイ</t>
    </rPh>
    <rPh sb="12" eb="14">
      <t>ソウトウ</t>
    </rPh>
    <phoneticPr fontId="1"/>
  </si>
  <si>
    <t>（令和7年4月1日改訂版）</t>
    <rPh sb="1" eb="3">
      <t>レイワ</t>
    </rPh>
    <rPh sb="4" eb="5">
      <t>ネン</t>
    </rPh>
    <rPh sb="6" eb="7">
      <t>ガツ</t>
    </rPh>
    <rPh sb="8" eb="9">
      <t>ニチ</t>
    </rPh>
    <rPh sb="9" eb="12">
      <t>カイテイバン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</si>
</sst>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0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color indexed="64"/>
      <name val="ＭＳ Ｐゴシック"/>
      <family val="3"/>
      <charset val="128"/>
    </font>
    <font>
      <sz val="10"/>
      <color indexed="8"/>
      <name val="Yu Gothic Light"/>
      <family val="3"/>
      <charset val="128"/>
      <scheme val="major"/>
    </font>
    <font>
      <sz val="6"/>
      <color theme="1"/>
      <name val="Yu Gothic"/>
      <family val="3"/>
      <charset val="128"/>
      <scheme val="minor"/>
    </font>
    <font>
      <sz val="10"/>
      <color rgb="FF000000"/>
      <name val="Yu Gothic"/>
      <family val="3"/>
      <charset val="128"/>
    </font>
    <font>
      <sz val="6"/>
      <name val="Yu Gothic"/>
      <family val="3"/>
      <charset val="128"/>
    </font>
    <font>
      <sz val="11"/>
      <color rgb="FF000000"/>
      <name val="Yu Gothic"/>
      <family val="3"/>
      <charset val="128"/>
    </font>
    <font>
      <sz val="11"/>
      <color theme="1"/>
      <name val="Yu Gothic"/>
      <family val="2"/>
    </font>
    <font>
      <sz val="11"/>
      <color indexed="8"/>
      <name val="ＭＳ ゴシック"/>
      <family val="3"/>
      <charset val="128"/>
    </font>
    <font>
      <sz val="9"/>
      <color rgb="FF000000"/>
      <name val="Yu Gothic"/>
      <family val="3"/>
      <charset val="128"/>
    </font>
    <font>
      <sz val="8"/>
      <color rgb="FF000000"/>
      <name val="Yu Gothic"/>
      <family val="3"/>
      <charset val="128"/>
    </font>
    <font>
      <sz val="8"/>
      <color theme="1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6" fillId="0" borderId="0"/>
  </cellStyleXfs>
  <cellXfs count="171">
    <xf numFmtId="0" fontId="0" fillId="0" borderId="0" xfId="0"/>
    <xf numFmtId="0" fontId="2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shrinkToFit="1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shrinkToFit="1"/>
    </xf>
    <xf numFmtId="0" fontId="9" fillId="0" borderId="14" xfId="0" applyFont="1" applyBorder="1"/>
    <xf numFmtId="0" fontId="9" fillId="0" borderId="16" xfId="0" applyFont="1" applyBorder="1"/>
    <xf numFmtId="0" fontId="9" fillId="0" borderId="17" xfId="0" applyFont="1" applyBorder="1"/>
    <xf numFmtId="38" fontId="9" fillId="0" borderId="10" xfId="1" applyFont="1" applyFill="1" applyBorder="1" applyAlignment="1"/>
    <xf numFmtId="0" fontId="9" fillId="0" borderId="10" xfId="0" applyFont="1" applyBorder="1"/>
    <xf numFmtId="0" fontId="9" fillId="0" borderId="16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9" fontId="9" fillId="0" borderId="16" xfId="0" applyNumberFormat="1" applyFont="1" applyBorder="1"/>
    <xf numFmtId="0" fontId="11" fillId="0" borderId="0" xfId="0" applyFont="1"/>
    <xf numFmtId="9" fontId="9" fillId="0" borderId="0" xfId="0" applyNumberFormat="1" applyFont="1"/>
    <xf numFmtId="0" fontId="11" fillId="0" borderId="14" xfId="0" applyFont="1" applyBorder="1"/>
    <xf numFmtId="0" fontId="11" fillId="0" borderId="16" xfId="0" applyFont="1" applyBorder="1"/>
    <xf numFmtId="1" fontId="13" fillId="0" borderId="9" xfId="2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9" fillId="0" borderId="21" xfId="0" applyFont="1" applyBorder="1"/>
    <xf numFmtId="0" fontId="9" fillId="0" borderId="22" xfId="0" applyFont="1" applyBorder="1"/>
    <xf numFmtId="0" fontId="9" fillId="0" borderId="23" xfId="0" applyFont="1" applyBorder="1"/>
    <xf numFmtId="0" fontId="9" fillId="0" borderId="12" xfId="0" applyFont="1" applyBorder="1"/>
    <xf numFmtId="0" fontId="9" fillId="0" borderId="24" xfId="0" applyFont="1" applyBorder="1"/>
    <xf numFmtId="0" fontId="15" fillId="0" borderId="23" xfId="0" applyFont="1" applyBorder="1"/>
    <xf numFmtId="0" fontId="14" fillId="0" borderId="23" xfId="0" applyFont="1" applyBorder="1" applyAlignment="1">
      <alignment vertical="top"/>
    </xf>
    <xf numFmtId="0" fontId="9" fillId="0" borderId="1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shrinkToFi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shrinkToFit="1"/>
    </xf>
    <xf numFmtId="9" fontId="2" fillId="0" borderId="1" xfId="0" applyNumberFormat="1" applyFont="1" applyFill="1" applyBorder="1" applyAlignment="1">
      <alignment vertical="top"/>
    </xf>
    <xf numFmtId="38" fontId="2" fillId="0" borderId="1" xfId="1" applyFont="1" applyFill="1" applyBorder="1" applyAlignment="1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top"/>
    </xf>
    <xf numFmtId="9" fontId="2" fillId="0" borderId="10" xfId="0" applyNumberFormat="1" applyFont="1" applyFill="1" applyBorder="1" applyAlignment="1">
      <alignment vertical="top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shrinkToFit="1"/>
    </xf>
    <xf numFmtId="0" fontId="2" fillId="0" borderId="10" xfId="0" applyFont="1" applyFill="1" applyBorder="1"/>
    <xf numFmtId="38" fontId="2" fillId="0" borderId="10" xfId="1" applyFont="1" applyFill="1" applyBorder="1" applyAlignment="1"/>
    <xf numFmtId="0" fontId="8" fillId="0" borderId="10" xfId="0" applyFont="1" applyFill="1" applyBorder="1"/>
    <xf numFmtId="38" fontId="2" fillId="0" borderId="0" xfId="1" applyFont="1" applyFill="1" applyAlignment="1"/>
    <xf numFmtId="0" fontId="2" fillId="0" borderId="1" xfId="0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left" vertical="center" shrinkToFit="1"/>
    </xf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2" fillId="0" borderId="21" xfId="0" applyFont="1" applyFill="1" applyBorder="1" applyAlignment="1">
      <alignment vertical="top" wrapText="1"/>
    </xf>
    <xf numFmtId="0" fontId="7" fillId="4" borderId="29" xfId="2" applyFont="1" applyFill="1" applyBorder="1" applyAlignment="1">
      <alignment horizontal="left" vertical="center" shrinkToFit="1"/>
    </xf>
    <xf numFmtId="0" fontId="9" fillId="5" borderId="10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6" fillId="0" borderId="4" xfId="0" applyFont="1" applyFill="1" applyBorder="1" applyAlignment="1"/>
    <xf numFmtId="0" fontId="2" fillId="0" borderId="0" xfId="0" applyFont="1"/>
    <xf numFmtId="38" fontId="17" fillId="0" borderId="1" xfId="1" applyFont="1" applyFill="1" applyBorder="1" applyAlignment="1"/>
    <xf numFmtId="0" fontId="9" fillId="5" borderId="10" xfId="0" applyFont="1" applyFill="1" applyBorder="1" applyAlignment="1">
      <alignment shrinkToFit="1"/>
    </xf>
    <xf numFmtId="0" fontId="9" fillId="5" borderId="14" xfId="0" applyFont="1" applyFill="1" applyBorder="1"/>
    <xf numFmtId="0" fontId="9" fillId="5" borderId="16" xfId="0" applyFont="1" applyFill="1" applyBorder="1"/>
    <xf numFmtId="0" fontId="9" fillId="5" borderId="17" xfId="0" applyFont="1" applyFill="1" applyBorder="1"/>
    <xf numFmtId="0" fontId="9" fillId="5" borderId="10" xfId="0" applyFont="1" applyFill="1" applyBorder="1"/>
    <xf numFmtId="0" fontId="9" fillId="5" borderId="0" xfId="0" applyFont="1" applyFill="1"/>
    <xf numFmtId="0" fontId="9" fillId="5" borderId="16" xfId="0" applyFont="1" applyFill="1" applyBorder="1" applyAlignment="1">
      <alignment horizontal="left" vertical="top" wrapText="1"/>
    </xf>
    <xf numFmtId="0" fontId="9" fillId="5" borderId="0" xfId="0" applyFont="1" applyFill="1" applyAlignment="1">
      <alignment horizontal="left" vertical="top" wrapText="1"/>
    </xf>
    <xf numFmtId="0" fontId="9" fillId="5" borderId="11" xfId="0" applyFont="1" applyFill="1" applyBorder="1" applyAlignment="1">
      <alignment horizontal="left" vertical="top"/>
    </xf>
    <xf numFmtId="0" fontId="12" fillId="5" borderId="6" xfId="0" applyFont="1" applyFill="1" applyBorder="1" applyAlignment="1">
      <alignment horizontal="left" vertical="top"/>
    </xf>
    <xf numFmtId="0" fontId="12" fillId="5" borderId="15" xfId="0" applyFont="1" applyFill="1" applyBorder="1" applyAlignment="1">
      <alignment horizontal="left" vertical="top"/>
    </xf>
    <xf numFmtId="0" fontId="9" fillId="5" borderId="12" xfId="0" applyFont="1" applyFill="1" applyBorder="1" applyAlignment="1">
      <alignment horizontal="left" vertical="top" wrapText="1" indent="1"/>
    </xf>
    <xf numFmtId="0" fontId="9" fillId="5" borderId="25" xfId="0" applyFont="1" applyFill="1" applyBorder="1" applyAlignment="1">
      <alignment horizontal="left" vertical="top" wrapText="1" indent="1"/>
    </xf>
    <xf numFmtId="0" fontId="9" fillId="5" borderId="13" xfId="0" applyFont="1" applyFill="1" applyBorder="1" applyAlignment="1">
      <alignment horizontal="left" vertical="top" wrapText="1" indent="1"/>
    </xf>
    <xf numFmtId="0" fontId="9" fillId="5" borderId="4" xfId="0" applyFont="1" applyFill="1" applyBorder="1" applyAlignment="1">
      <alignment horizontal="left" vertical="top" wrapText="1" indent="1"/>
    </xf>
    <xf numFmtId="0" fontId="9" fillId="5" borderId="0" xfId="0" applyFont="1" applyFill="1" applyBorder="1" applyAlignment="1">
      <alignment horizontal="left" vertical="top" wrapText="1" indent="1"/>
    </xf>
    <xf numFmtId="0" fontId="9" fillId="5" borderId="5" xfId="0" applyFont="1" applyFill="1" applyBorder="1" applyAlignment="1">
      <alignment horizontal="left" vertical="top" wrapText="1" indent="1"/>
    </xf>
    <xf numFmtId="0" fontId="9" fillId="5" borderId="26" xfId="0" applyFont="1" applyFill="1" applyBorder="1" applyAlignment="1">
      <alignment horizontal="left" vertical="top" wrapText="1" indent="1"/>
    </xf>
    <xf numFmtId="0" fontId="9" fillId="5" borderId="27" xfId="0" applyFont="1" applyFill="1" applyBorder="1" applyAlignment="1">
      <alignment horizontal="left" vertical="top" wrapText="1" indent="1"/>
    </xf>
    <xf numFmtId="0" fontId="9" fillId="5" borderId="28" xfId="0" applyFont="1" applyFill="1" applyBorder="1" applyAlignment="1">
      <alignment horizontal="left" vertical="top" wrapText="1" indent="1"/>
    </xf>
    <xf numFmtId="0" fontId="9" fillId="5" borderId="12" xfId="0" applyFont="1" applyFill="1" applyBorder="1" applyAlignment="1">
      <alignment horizontal="left" vertical="top" wrapText="1"/>
    </xf>
    <xf numFmtId="0" fontId="9" fillId="5" borderId="13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  <xf numFmtId="0" fontId="9" fillId="5" borderId="5" xfId="0" applyFont="1" applyFill="1" applyBorder="1" applyAlignment="1">
      <alignment horizontal="left" vertical="top" wrapText="1"/>
    </xf>
    <xf numFmtId="0" fontId="9" fillId="5" borderId="18" xfId="0" applyFont="1" applyFill="1" applyBorder="1" applyAlignment="1">
      <alignment horizontal="left" vertical="top" wrapText="1"/>
    </xf>
    <xf numFmtId="0" fontId="9" fillId="5" borderId="19" xfId="0" applyFont="1" applyFill="1" applyBorder="1" applyAlignment="1">
      <alignment horizontal="left" vertical="top" wrapText="1"/>
    </xf>
    <xf numFmtId="0" fontId="9" fillId="5" borderId="10" xfId="0" applyFont="1" applyFill="1" applyBorder="1" applyAlignment="1">
      <alignment horizontal="left" vertical="top" wrapText="1"/>
    </xf>
    <xf numFmtId="0" fontId="11" fillId="5" borderId="14" xfId="0" applyFont="1" applyFill="1" applyBorder="1" applyAlignment="1">
      <alignment horizontal="left" vertical="top" wrapText="1"/>
    </xf>
    <xf numFmtId="0" fontId="9" fillId="5" borderId="10" xfId="0" applyFont="1" applyFill="1" applyBorder="1" applyAlignment="1">
      <alignment horizontal="left" vertical="top"/>
    </xf>
    <xf numFmtId="0" fontId="9" fillId="5" borderId="11" xfId="0" applyFont="1" applyFill="1" applyBorder="1" applyAlignment="1">
      <alignment horizontal="left" vertical="top" wrapText="1"/>
    </xf>
    <xf numFmtId="0" fontId="9" fillId="5" borderId="15" xfId="0" applyFont="1" applyFill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15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 indent="1"/>
    </xf>
    <xf numFmtId="0" fontId="9" fillId="0" borderId="10" xfId="0" applyFont="1" applyBorder="1" applyAlignment="1">
      <alignment horizontal="left" shrinkToFit="1"/>
    </xf>
    <xf numFmtId="0" fontId="9" fillId="0" borderId="14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11" xfId="0" applyFont="1" applyBorder="1" applyAlignment="1">
      <alignment horizontal="left" vertical="top" wrapText="1" indent="1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12" fillId="0" borderId="10" xfId="0" applyFont="1" applyBorder="1" applyAlignment="1">
      <alignment horizontal="left" shrinkToFit="1"/>
    </xf>
    <xf numFmtId="0" fontId="12" fillId="0" borderId="11" xfId="0" applyFont="1" applyBorder="1" applyAlignment="1">
      <alignment horizontal="left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indent="1"/>
    </xf>
    <xf numFmtId="0" fontId="9" fillId="0" borderId="15" xfId="0" applyFont="1" applyBorder="1" applyAlignment="1">
      <alignment horizontal="left" vertical="top" indent="1"/>
    </xf>
    <xf numFmtId="0" fontId="9" fillId="0" borderId="0" xfId="0" applyFont="1" applyAlignment="1">
      <alignment horizontal="right"/>
    </xf>
    <xf numFmtId="0" fontId="9" fillId="0" borderId="20" xfId="0" applyFont="1" applyBorder="1" applyAlignment="1">
      <alignment horizontal="left" vertical="top"/>
    </xf>
    <xf numFmtId="0" fontId="9" fillId="0" borderId="21" xfId="0" applyFont="1" applyBorder="1" applyAlignment="1">
      <alignment horizontal="left" vertical="top"/>
    </xf>
    <xf numFmtId="0" fontId="9" fillId="0" borderId="23" xfId="0" applyFont="1" applyBorder="1" applyAlignment="1">
      <alignment horizontal="right"/>
    </xf>
    <xf numFmtId="0" fontId="14" fillId="0" borderId="12" xfId="0" applyFont="1" applyBorder="1" applyAlignment="1">
      <alignment horizontal="left" vertical="top" wrapText="1"/>
    </xf>
    <xf numFmtId="0" fontId="14" fillId="0" borderId="25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left" vertical="top" wrapText="1"/>
    </xf>
    <xf numFmtId="0" fontId="14" fillId="0" borderId="27" xfId="0" applyFont="1" applyBorder="1" applyAlignment="1">
      <alignment horizontal="left" vertical="top" wrapText="1"/>
    </xf>
    <xf numFmtId="0" fontId="14" fillId="0" borderId="28" xfId="0" applyFont="1" applyBorder="1" applyAlignment="1">
      <alignment horizontal="left" vertical="top" wrapText="1"/>
    </xf>
    <xf numFmtId="0" fontId="16" fillId="0" borderId="11" xfId="0" applyFont="1" applyFill="1" applyBorder="1" applyAlignment="1">
      <alignment horizontal="center" vertical="center" textRotation="255" wrapText="1"/>
    </xf>
    <xf numFmtId="0" fontId="16" fillId="0" borderId="6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/>
    </xf>
    <xf numFmtId="0" fontId="2" fillId="0" borderId="28" xfId="0" applyFont="1" applyFill="1" applyBorder="1" applyAlignment="1">
      <alignment horizontal="left"/>
    </xf>
    <xf numFmtId="0" fontId="16" fillId="0" borderId="10" xfId="0" applyFont="1" applyFill="1" applyBorder="1" applyAlignment="1">
      <alignment horizontal="center" vertical="center" textRotation="255" wrapText="1"/>
    </xf>
    <xf numFmtId="0" fontId="0" fillId="0" borderId="13" xfId="0" applyFill="1" applyBorder="1" applyAlignment="1">
      <alignment horizontal="left"/>
    </xf>
    <xf numFmtId="0" fontId="2" fillId="0" borderId="8" xfId="0" applyFont="1" applyFill="1" applyBorder="1" applyAlignment="1">
      <alignment horizontal="left" shrinkToFit="1"/>
    </xf>
    <xf numFmtId="0" fontId="0" fillId="0" borderId="5" xfId="0" applyFill="1" applyBorder="1" applyAlignment="1">
      <alignment horizontal="left"/>
    </xf>
    <xf numFmtId="0" fontId="16" fillId="0" borderId="20" xfId="0" applyFont="1" applyFill="1" applyBorder="1" applyAlignment="1">
      <alignment horizontal="center" vertical="center" textRotation="255" wrapText="1"/>
    </xf>
    <xf numFmtId="0" fontId="16" fillId="0" borderId="21" xfId="0" applyFont="1" applyFill="1" applyBorder="1" applyAlignment="1">
      <alignment horizontal="center" vertical="center" textRotation="255" wrapText="1"/>
    </xf>
    <xf numFmtId="38" fontId="2" fillId="0" borderId="1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textRotation="255" wrapText="1"/>
    </xf>
  </cellXfs>
  <cellStyles count="3">
    <cellStyle name="桁区切り" xfId="1" builtinId="6"/>
    <cellStyle name="標準" xfId="0" builtinId="0"/>
    <cellStyle name="標準 2" xfId="2" xr:uid="{4A353C63-4FE9-4940-AFFC-B52CC2CD17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D53FE-9F91-414C-A57D-AD8CE9651935}">
  <sheetPr>
    <pageSetUpPr fitToPage="1"/>
  </sheetPr>
  <dimension ref="A1:B13"/>
  <sheetViews>
    <sheetView tabSelected="1" workbookViewId="0">
      <selection activeCell="B11" sqref="B11"/>
    </sheetView>
  </sheetViews>
  <sheetFormatPr defaultRowHeight="16.5"/>
  <cols>
    <col min="1" max="1" width="4.75" style="1" customWidth="1"/>
    <col min="2" max="2" width="57.83203125" style="1" customWidth="1"/>
    <col min="3" max="3" width="4.75" style="1" customWidth="1"/>
    <col min="4" max="16384" width="8.6640625" style="1"/>
  </cols>
  <sheetData>
    <row r="1" spans="1:2" ht="49.5" customHeight="1">
      <c r="B1" s="2" t="s">
        <v>122</v>
      </c>
    </row>
    <row r="2" spans="1:2">
      <c r="B2" s="3" t="s">
        <v>203</v>
      </c>
    </row>
    <row r="3" spans="1:2" ht="17.5" customHeight="1"/>
    <row r="4" spans="1:2" ht="17.5" customHeight="1">
      <c r="A4" s="1">
        <v>1</v>
      </c>
      <c r="B4" s="1" t="s">
        <v>123</v>
      </c>
    </row>
    <row r="5" spans="1:2" ht="16.5" customHeight="1">
      <c r="A5" s="1">
        <v>2</v>
      </c>
      <c r="B5" s="1" t="s">
        <v>124</v>
      </c>
    </row>
    <row r="6" spans="1:2">
      <c r="A6" s="1">
        <v>3</v>
      </c>
      <c r="B6" s="1" t="s">
        <v>125</v>
      </c>
    </row>
    <row r="7" spans="1:2">
      <c r="A7" s="1">
        <v>4</v>
      </c>
      <c r="B7" s="1" t="s">
        <v>126</v>
      </c>
    </row>
    <row r="8" spans="1:2">
      <c r="A8" s="4">
        <v>5</v>
      </c>
      <c r="B8" s="1" t="s">
        <v>127</v>
      </c>
    </row>
    <row r="9" spans="1:2">
      <c r="A9" s="4">
        <v>6</v>
      </c>
      <c r="B9" s="1" t="s">
        <v>128</v>
      </c>
    </row>
    <row r="10" spans="1:2">
      <c r="A10" s="4">
        <v>7</v>
      </c>
      <c r="B10" s="1" t="s">
        <v>129</v>
      </c>
    </row>
    <row r="11" spans="1:2">
      <c r="A11" s="5">
        <v>8</v>
      </c>
      <c r="B11" s="1" t="s">
        <v>130</v>
      </c>
    </row>
    <row r="12" spans="1:2">
      <c r="A12" s="5">
        <v>9</v>
      </c>
      <c r="B12" s="1" t="s">
        <v>131</v>
      </c>
    </row>
    <row r="13" spans="1:2" ht="16.5" customHeight="1">
      <c r="A13" s="5">
        <v>10</v>
      </c>
      <c r="B13" s="1" t="s">
        <v>132</v>
      </c>
    </row>
  </sheetData>
  <phoneticPr fontId="1"/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90BF0-FFDF-4162-8092-CFEE80AE710E}">
  <sheetPr>
    <tabColor rgb="FF92D050"/>
    <pageSetUpPr fitToPage="1"/>
  </sheetPr>
  <dimension ref="A1:J45"/>
  <sheetViews>
    <sheetView topLeftCell="A13" zoomScale="85" zoomScaleNormal="85" workbookViewId="0">
      <selection activeCell="I25" sqref="I25"/>
    </sheetView>
  </sheetViews>
  <sheetFormatPr defaultRowHeight="16.5"/>
  <cols>
    <col min="1" max="2" width="4.5" style="37" customWidth="1"/>
    <col min="3" max="3" width="21.1640625" style="38" customWidth="1"/>
    <col min="4" max="4" width="7.9140625" style="28" customWidth="1"/>
    <col min="5" max="5" width="26.5" style="28" customWidth="1"/>
    <col min="6" max="6" width="6.33203125" style="28" bestFit="1" customWidth="1"/>
    <col min="7" max="7" width="7.5" style="57" bestFit="1" customWidth="1"/>
    <col min="8" max="8" width="5.4140625" style="28" customWidth="1"/>
    <col min="9" max="9" width="3.5" style="28" customWidth="1"/>
    <col min="10" max="10" width="30.5" style="28" hidden="1" customWidth="1"/>
    <col min="11" max="16384" width="8.6640625" style="28"/>
  </cols>
  <sheetData>
    <row r="1" spans="1:10">
      <c r="A1" s="37">
        <v>9</v>
      </c>
      <c r="B1" s="28" t="s">
        <v>121</v>
      </c>
    </row>
    <row r="2" spans="1:10">
      <c r="B2" s="39" t="s">
        <v>9</v>
      </c>
    </row>
    <row r="3" spans="1:10">
      <c r="B3" s="40" t="s">
        <v>26</v>
      </c>
      <c r="C3" s="164" t="s">
        <v>27</v>
      </c>
      <c r="D3" s="164"/>
      <c r="E3" s="164"/>
      <c r="F3" s="164"/>
      <c r="G3" s="164"/>
      <c r="H3" s="164"/>
    </row>
    <row r="4" spans="1:10" s="41" customFormat="1" ht="17.5" customHeight="1">
      <c r="A4" s="146" t="s">
        <v>0</v>
      </c>
      <c r="B4" s="146"/>
      <c r="C4" s="146" t="s">
        <v>1</v>
      </c>
      <c r="D4" s="150"/>
      <c r="E4" s="152" t="s">
        <v>153</v>
      </c>
      <c r="F4" s="154" t="s">
        <v>12</v>
      </c>
      <c r="G4" s="168" t="s">
        <v>2</v>
      </c>
      <c r="H4" s="170" t="s">
        <v>21</v>
      </c>
      <c r="J4" s="41" t="s">
        <v>19</v>
      </c>
    </row>
    <row r="5" spans="1:10" s="41" customFormat="1" ht="30" customHeight="1">
      <c r="A5" s="58" t="s">
        <v>4</v>
      </c>
      <c r="B5" s="58" t="s">
        <v>5</v>
      </c>
      <c r="C5" s="146"/>
      <c r="D5" s="151"/>
      <c r="E5" s="153"/>
      <c r="F5" s="155"/>
      <c r="G5" s="169"/>
      <c r="H5" s="170"/>
    </row>
    <row r="6" spans="1:10" ht="16.5" customHeight="1">
      <c r="A6" s="27" t="s">
        <v>10</v>
      </c>
      <c r="B6" s="26">
        <v>1924</v>
      </c>
      <c r="C6" s="44" t="s">
        <v>135</v>
      </c>
      <c r="D6" s="158"/>
      <c r="E6" s="163"/>
      <c r="F6" s="45">
        <v>0.7</v>
      </c>
      <c r="G6" s="68">
        <v>1960</v>
      </c>
      <c r="H6" s="166" t="s">
        <v>6</v>
      </c>
      <c r="J6" s="28" t="s">
        <v>18</v>
      </c>
    </row>
    <row r="7" spans="1:10">
      <c r="A7" s="27" t="s">
        <v>10</v>
      </c>
      <c r="B7" s="26">
        <v>1925</v>
      </c>
      <c r="C7" s="44" t="s">
        <v>135</v>
      </c>
      <c r="D7" s="47"/>
      <c r="E7" s="59" t="s">
        <v>13</v>
      </c>
      <c r="F7" s="45">
        <v>0.7</v>
      </c>
      <c r="G7" s="48">
        <f>ROUND(G6*245/1000,0)</f>
        <v>480</v>
      </c>
      <c r="H7" s="145"/>
      <c r="J7" s="28" t="s">
        <v>154</v>
      </c>
    </row>
    <row r="8" spans="1:10">
      <c r="A8" s="27" t="s">
        <v>10</v>
      </c>
      <c r="B8" s="26">
        <v>1926</v>
      </c>
      <c r="C8" s="44" t="s">
        <v>135</v>
      </c>
      <c r="D8" s="47"/>
      <c r="E8" s="59" t="s">
        <v>14</v>
      </c>
      <c r="F8" s="45">
        <v>0.7</v>
      </c>
      <c r="G8" s="48">
        <f>ROUND(G6*224/1000,0)</f>
        <v>439</v>
      </c>
      <c r="H8" s="145"/>
      <c r="J8" s="28" t="s">
        <v>155</v>
      </c>
    </row>
    <row r="9" spans="1:10">
      <c r="A9" s="27" t="s">
        <v>10</v>
      </c>
      <c r="B9" s="26">
        <v>1927</v>
      </c>
      <c r="C9" s="44" t="s">
        <v>135</v>
      </c>
      <c r="D9" s="47"/>
      <c r="E9" s="59" t="s">
        <v>15</v>
      </c>
      <c r="F9" s="45">
        <v>0.7</v>
      </c>
      <c r="G9" s="48">
        <f>ROUND(G6*182/1000,0)</f>
        <v>357</v>
      </c>
      <c r="H9" s="145"/>
      <c r="J9" s="28" t="s">
        <v>156</v>
      </c>
    </row>
    <row r="10" spans="1:10" ht="16.5" customHeight="1">
      <c r="A10" s="27" t="s">
        <v>10</v>
      </c>
      <c r="B10" s="26">
        <v>2353</v>
      </c>
      <c r="C10" s="44" t="s">
        <v>135</v>
      </c>
      <c r="D10" s="47"/>
      <c r="E10" s="59" t="s">
        <v>152</v>
      </c>
      <c r="F10" s="45">
        <v>0.7</v>
      </c>
      <c r="G10" s="48">
        <f>ROUND(G6*145/1000,0)</f>
        <v>284</v>
      </c>
      <c r="H10" s="145"/>
      <c r="J10" s="28" t="s">
        <v>157</v>
      </c>
    </row>
    <row r="11" spans="1:10" ht="18" customHeight="1">
      <c r="A11" s="27" t="s">
        <v>10</v>
      </c>
      <c r="B11" s="27">
        <v>5611</v>
      </c>
      <c r="C11" s="44" t="s">
        <v>136</v>
      </c>
      <c r="D11" s="156" t="s">
        <v>16</v>
      </c>
      <c r="E11" s="165"/>
      <c r="F11" s="45">
        <v>0.7</v>
      </c>
      <c r="G11" s="46">
        <f>ROUND(G6*99/100,0)</f>
        <v>1940</v>
      </c>
      <c r="H11" s="166" t="s">
        <v>6</v>
      </c>
      <c r="J11" s="28" t="s">
        <v>20</v>
      </c>
    </row>
    <row r="12" spans="1:10" ht="16.5" customHeight="1">
      <c r="A12" s="27" t="s">
        <v>10</v>
      </c>
      <c r="B12" s="27">
        <v>5612</v>
      </c>
      <c r="C12" s="44" t="s">
        <v>136</v>
      </c>
      <c r="D12" s="49"/>
      <c r="E12" s="59" t="s">
        <v>13</v>
      </c>
      <c r="F12" s="45">
        <v>0.7</v>
      </c>
      <c r="G12" s="48">
        <f>ROUND(G11*245/1000,0)</f>
        <v>475</v>
      </c>
      <c r="H12" s="145"/>
      <c r="J12" s="28" t="s">
        <v>154</v>
      </c>
    </row>
    <row r="13" spans="1:10" ht="16.5" customHeight="1">
      <c r="A13" s="27" t="s">
        <v>10</v>
      </c>
      <c r="B13" s="27">
        <v>5613</v>
      </c>
      <c r="C13" s="44" t="s">
        <v>136</v>
      </c>
      <c r="D13" s="49"/>
      <c r="E13" s="59" t="s">
        <v>14</v>
      </c>
      <c r="F13" s="45">
        <v>0.7</v>
      </c>
      <c r="G13" s="48">
        <f>ROUND(G11*224/1000,0)</f>
        <v>435</v>
      </c>
      <c r="H13" s="145"/>
      <c r="J13" s="28" t="s">
        <v>155</v>
      </c>
    </row>
    <row r="14" spans="1:10">
      <c r="A14" s="27" t="s">
        <v>10</v>
      </c>
      <c r="B14" s="27">
        <v>5614</v>
      </c>
      <c r="C14" s="44" t="s">
        <v>136</v>
      </c>
      <c r="E14" s="59" t="s">
        <v>15</v>
      </c>
      <c r="F14" s="45">
        <v>0.7</v>
      </c>
      <c r="G14" s="48">
        <f>ROUND(G11*182/1000,0)</f>
        <v>353</v>
      </c>
      <c r="H14" s="145"/>
      <c r="J14" s="28" t="s">
        <v>156</v>
      </c>
    </row>
    <row r="15" spans="1:10">
      <c r="A15" s="27" t="s">
        <v>10</v>
      </c>
      <c r="B15" s="27">
        <v>5615</v>
      </c>
      <c r="C15" s="44" t="s">
        <v>136</v>
      </c>
      <c r="D15" s="47"/>
      <c r="E15" s="59" t="s">
        <v>152</v>
      </c>
      <c r="F15" s="45">
        <v>0.7</v>
      </c>
      <c r="G15" s="48">
        <f>ROUND(G11*145/1000,0)</f>
        <v>281</v>
      </c>
      <c r="H15" s="145"/>
      <c r="J15" s="28" t="s">
        <v>157</v>
      </c>
    </row>
    <row r="16" spans="1:10">
      <c r="A16" s="65" t="s">
        <v>10</v>
      </c>
      <c r="B16" s="65">
        <v>6410</v>
      </c>
      <c r="C16" s="44" t="s">
        <v>188</v>
      </c>
      <c r="D16" s="60" t="s">
        <v>184</v>
      </c>
      <c r="E16" s="61"/>
      <c r="F16" s="45">
        <v>0.7</v>
      </c>
      <c r="G16" s="48">
        <f>ROUND(G6*99/100,0)</f>
        <v>1940</v>
      </c>
      <c r="H16" s="144" t="s">
        <v>6</v>
      </c>
      <c r="J16" s="28" t="s">
        <v>20</v>
      </c>
    </row>
    <row r="17" spans="1:10" ht="16.5" customHeight="1">
      <c r="A17" s="65" t="s">
        <v>10</v>
      </c>
      <c r="B17" s="65">
        <v>6411</v>
      </c>
      <c r="C17" s="44" t="s">
        <v>188</v>
      </c>
      <c r="D17" s="49"/>
      <c r="E17" s="59" t="s">
        <v>13</v>
      </c>
      <c r="F17" s="45">
        <v>0.7</v>
      </c>
      <c r="G17" s="48">
        <f>ROUND(G16*245/1000,0)</f>
        <v>475</v>
      </c>
      <c r="H17" s="145"/>
      <c r="J17" s="28" t="s">
        <v>154</v>
      </c>
    </row>
    <row r="18" spans="1:10" ht="16.5" customHeight="1">
      <c r="A18" s="65" t="s">
        <v>10</v>
      </c>
      <c r="B18" s="65">
        <v>6412</v>
      </c>
      <c r="C18" s="44" t="s">
        <v>188</v>
      </c>
      <c r="D18" s="49"/>
      <c r="E18" s="59" t="s">
        <v>14</v>
      </c>
      <c r="F18" s="45">
        <v>0.7</v>
      </c>
      <c r="G18" s="48">
        <f>ROUND(G16*224/1000,0)</f>
        <v>435</v>
      </c>
      <c r="H18" s="145"/>
      <c r="J18" s="28" t="s">
        <v>155</v>
      </c>
    </row>
    <row r="19" spans="1:10">
      <c r="A19" s="65" t="s">
        <v>10</v>
      </c>
      <c r="B19" s="65">
        <v>6413</v>
      </c>
      <c r="C19" s="44" t="s">
        <v>188</v>
      </c>
      <c r="E19" s="59" t="s">
        <v>15</v>
      </c>
      <c r="F19" s="45">
        <v>0.7</v>
      </c>
      <c r="G19" s="48">
        <f>ROUND(G16*182/1000,0)</f>
        <v>353</v>
      </c>
      <c r="H19" s="145"/>
      <c r="J19" s="28" t="s">
        <v>156</v>
      </c>
    </row>
    <row r="20" spans="1:10">
      <c r="A20" s="65" t="s">
        <v>10</v>
      </c>
      <c r="B20" s="65">
        <v>6414</v>
      </c>
      <c r="C20" s="44" t="s">
        <v>188</v>
      </c>
      <c r="D20" s="47"/>
      <c r="E20" s="59" t="s">
        <v>152</v>
      </c>
      <c r="F20" s="45">
        <v>0.7</v>
      </c>
      <c r="G20" s="48">
        <f>ROUND(G16*145/1000,0)</f>
        <v>281</v>
      </c>
      <c r="H20" s="145"/>
      <c r="J20" s="28" t="s">
        <v>157</v>
      </c>
    </row>
    <row r="21" spans="1:10">
      <c r="A21" s="65" t="s">
        <v>10</v>
      </c>
      <c r="B21" s="65">
        <v>6415</v>
      </c>
      <c r="C21" s="44" t="s">
        <v>189</v>
      </c>
      <c r="D21" s="66" t="s">
        <v>192</v>
      </c>
      <c r="E21" s="61"/>
      <c r="F21" s="45">
        <v>0.7</v>
      </c>
      <c r="G21" s="48">
        <f>ROUND(1960*99/100*99/100,0)</f>
        <v>1921</v>
      </c>
      <c r="H21" s="144" t="s">
        <v>6</v>
      </c>
      <c r="J21" s="67" t="s">
        <v>199</v>
      </c>
    </row>
    <row r="22" spans="1:10" ht="16.5" customHeight="1">
      <c r="A22" s="65" t="s">
        <v>10</v>
      </c>
      <c r="B22" s="65">
        <v>6416</v>
      </c>
      <c r="C22" s="44" t="s">
        <v>189</v>
      </c>
      <c r="D22" s="49"/>
      <c r="E22" s="59" t="s">
        <v>13</v>
      </c>
      <c r="F22" s="45">
        <v>0.7</v>
      </c>
      <c r="G22" s="48">
        <f>ROUND(G21*245/1000,0)</f>
        <v>471</v>
      </c>
      <c r="H22" s="145"/>
      <c r="J22" s="28" t="s">
        <v>154</v>
      </c>
    </row>
    <row r="23" spans="1:10" ht="16.5" customHeight="1">
      <c r="A23" s="65" t="s">
        <v>10</v>
      </c>
      <c r="B23" s="65">
        <v>6417</v>
      </c>
      <c r="C23" s="44" t="s">
        <v>189</v>
      </c>
      <c r="D23" s="49"/>
      <c r="E23" s="59" t="s">
        <v>14</v>
      </c>
      <c r="F23" s="45">
        <v>0.7</v>
      </c>
      <c r="G23" s="48">
        <f>ROUND(G21*224/1000,0)</f>
        <v>430</v>
      </c>
      <c r="H23" s="145"/>
      <c r="J23" s="28" t="s">
        <v>155</v>
      </c>
    </row>
    <row r="24" spans="1:10">
      <c r="A24" s="65" t="s">
        <v>10</v>
      </c>
      <c r="B24" s="65">
        <v>6418</v>
      </c>
      <c r="C24" s="44" t="s">
        <v>189</v>
      </c>
      <c r="E24" s="59" t="s">
        <v>15</v>
      </c>
      <c r="F24" s="45">
        <v>0.7</v>
      </c>
      <c r="G24" s="48">
        <f>ROUND(G21*182/1000,0)</f>
        <v>350</v>
      </c>
      <c r="H24" s="145"/>
      <c r="J24" s="28" t="s">
        <v>156</v>
      </c>
    </row>
    <row r="25" spans="1:10">
      <c r="A25" s="65" t="s">
        <v>10</v>
      </c>
      <c r="B25" s="65">
        <v>6419</v>
      </c>
      <c r="C25" s="44" t="s">
        <v>189</v>
      </c>
      <c r="D25" s="47"/>
      <c r="E25" s="59" t="s">
        <v>152</v>
      </c>
      <c r="F25" s="45">
        <v>0.7</v>
      </c>
      <c r="G25" s="48">
        <f>ROUND(G21*145/1000,0)</f>
        <v>279</v>
      </c>
      <c r="H25" s="145"/>
      <c r="J25" s="28" t="s">
        <v>157</v>
      </c>
    </row>
    <row r="26" spans="1:10" ht="16.5" customHeight="1">
      <c r="A26" s="27" t="s">
        <v>10</v>
      </c>
      <c r="B26" s="26">
        <v>1936</v>
      </c>
      <c r="C26" s="44" t="s">
        <v>137</v>
      </c>
      <c r="D26" s="158"/>
      <c r="E26" s="163"/>
      <c r="F26" s="45">
        <v>0.7</v>
      </c>
      <c r="G26" s="68">
        <f>ROUND(G6/30.42,0)</f>
        <v>64</v>
      </c>
      <c r="H26" s="166" t="s">
        <v>7</v>
      </c>
      <c r="J26" s="28" t="s">
        <v>24</v>
      </c>
    </row>
    <row r="27" spans="1:10">
      <c r="A27" s="27" t="s">
        <v>10</v>
      </c>
      <c r="B27" s="26">
        <v>1937</v>
      </c>
      <c r="C27" s="44" t="s">
        <v>137</v>
      </c>
      <c r="D27" s="47"/>
      <c r="E27" s="59" t="s">
        <v>13</v>
      </c>
      <c r="F27" s="45">
        <v>0.7</v>
      </c>
      <c r="G27" s="48">
        <f>ROUND(G26*245/1000,0)</f>
        <v>16</v>
      </c>
      <c r="H27" s="145"/>
      <c r="J27" s="28" t="s">
        <v>154</v>
      </c>
    </row>
    <row r="28" spans="1:10">
      <c r="A28" s="27" t="s">
        <v>10</v>
      </c>
      <c r="B28" s="26">
        <v>1938</v>
      </c>
      <c r="C28" s="44" t="s">
        <v>137</v>
      </c>
      <c r="D28" s="47"/>
      <c r="E28" s="59" t="s">
        <v>14</v>
      </c>
      <c r="F28" s="45">
        <v>0.7</v>
      </c>
      <c r="G28" s="48">
        <f>ROUND(G26*224/1000,0)</f>
        <v>14</v>
      </c>
      <c r="H28" s="145"/>
      <c r="J28" s="28" t="s">
        <v>155</v>
      </c>
    </row>
    <row r="29" spans="1:10">
      <c r="A29" s="27" t="s">
        <v>10</v>
      </c>
      <c r="B29" s="26">
        <v>1939</v>
      </c>
      <c r="C29" s="44" t="s">
        <v>137</v>
      </c>
      <c r="D29" s="47"/>
      <c r="E29" s="59" t="s">
        <v>15</v>
      </c>
      <c r="F29" s="45">
        <v>0.7</v>
      </c>
      <c r="G29" s="48">
        <f>ROUND(G26*182/1000,0)</f>
        <v>12</v>
      </c>
      <c r="H29" s="145"/>
      <c r="J29" s="28" t="s">
        <v>156</v>
      </c>
    </row>
    <row r="30" spans="1:10" ht="16.5" customHeight="1">
      <c r="A30" s="27" t="s">
        <v>10</v>
      </c>
      <c r="B30" s="26">
        <v>2357</v>
      </c>
      <c r="C30" s="44" t="s">
        <v>137</v>
      </c>
      <c r="D30" s="47"/>
      <c r="E30" s="59" t="s">
        <v>152</v>
      </c>
      <c r="F30" s="45">
        <v>0.7</v>
      </c>
      <c r="G30" s="48">
        <f>ROUND(G26*145/1000,0)</f>
        <v>9</v>
      </c>
      <c r="H30" s="145"/>
      <c r="J30" s="28" t="s">
        <v>157</v>
      </c>
    </row>
    <row r="31" spans="1:10" ht="18" customHeight="1">
      <c r="A31" s="27" t="s">
        <v>10</v>
      </c>
      <c r="B31" s="27">
        <v>5653</v>
      </c>
      <c r="C31" s="44" t="s">
        <v>138</v>
      </c>
      <c r="D31" s="156" t="s">
        <v>16</v>
      </c>
      <c r="E31" s="165"/>
      <c r="F31" s="45">
        <v>0.7</v>
      </c>
      <c r="G31" s="46">
        <f>ROUND(G26*99/100,0)</f>
        <v>63</v>
      </c>
      <c r="H31" s="166" t="s">
        <v>7</v>
      </c>
      <c r="J31" s="28" t="s">
        <v>25</v>
      </c>
    </row>
    <row r="32" spans="1:10" ht="16.5" customHeight="1">
      <c r="A32" s="27" t="s">
        <v>10</v>
      </c>
      <c r="B32" s="27">
        <v>5654</v>
      </c>
      <c r="C32" s="44" t="s">
        <v>138</v>
      </c>
      <c r="D32" s="49"/>
      <c r="E32" s="59" t="s">
        <v>13</v>
      </c>
      <c r="F32" s="45">
        <v>0.7</v>
      </c>
      <c r="G32" s="48">
        <f>ROUND(G31*245/1000,0)</f>
        <v>15</v>
      </c>
      <c r="H32" s="145"/>
      <c r="J32" s="28" t="s">
        <v>154</v>
      </c>
    </row>
    <row r="33" spans="1:10" ht="16.5" customHeight="1">
      <c r="A33" s="27" t="s">
        <v>10</v>
      </c>
      <c r="B33" s="27">
        <v>5655</v>
      </c>
      <c r="C33" s="44" t="s">
        <v>138</v>
      </c>
      <c r="D33" s="49"/>
      <c r="E33" s="59" t="s">
        <v>14</v>
      </c>
      <c r="F33" s="45">
        <v>0.7</v>
      </c>
      <c r="G33" s="48">
        <f>ROUND(G31*224/1000,0)</f>
        <v>14</v>
      </c>
      <c r="H33" s="145"/>
      <c r="J33" s="28" t="s">
        <v>155</v>
      </c>
    </row>
    <row r="34" spans="1:10">
      <c r="A34" s="27" t="s">
        <v>10</v>
      </c>
      <c r="B34" s="27">
        <v>5656</v>
      </c>
      <c r="C34" s="44" t="s">
        <v>138</v>
      </c>
      <c r="E34" s="59" t="s">
        <v>15</v>
      </c>
      <c r="F34" s="45">
        <v>0.7</v>
      </c>
      <c r="G34" s="48">
        <f>ROUND(G31*182/1000,0)</f>
        <v>11</v>
      </c>
      <c r="H34" s="145"/>
      <c r="J34" s="28" t="s">
        <v>156</v>
      </c>
    </row>
    <row r="35" spans="1:10">
      <c r="A35" s="27" t="s">
        <v>10</v>
      </c>
      <c r="B35" s="27">
        <v>5657</v>
      </c>
      <c r="C35" s="44" t="s">
        <v>138</v>
      </c>
      <c r="D35" s="47"/>
      <c r="E35" s="59" t="s">
        <v>152</v>
      </c>
      <c r="F35" s="45">
        <v>0.7</v>
      </c>
      <c r="G35" s="48">
        <f>ROUND(G31*145/1000,0)</f>
        <v>9</v>
      </c>
      <c r="H35" s="167"/>
      <c r="J35" s="28" t="s">
        <v>157</v>
      </c>
    </row>
    <row r="36" spans="1:10" ht="16.5" customHeight="1">
      <c r="A36" s="65" t="s">
        <v>10</v>
      </c>
      <c r="B36" s="65">
        <v>6420</v>
      </c>
      <c r="C36" s="44" t="s">
        <v>190</v>
      </c>
      <c r="D36" s="60" t="s">
        <v>184</v>
      </c>
      <c r="E36" s="61"/>
      <c r="F36" s="45">
        <v>0.7</v>
      </c>
      <c r="G36" s="48">
        <f>ROUND(G26*99/100,0)</f>
        <v>63</v>
      </c>
      <c r="H36" s="162" t="s">
        <v>7</v>
      </c>
      <c r="J36" s="28" t="s">
        <v>20</v>
      </c>
    </row>
    <row r="37" spans="1:10" ht="16.5" customHeight="1">
      <c r="A37" s="65" t="s">
        <v>10</v>
      </c>
      <c r="B37" s="65">
        <v>6421</v>
      </c>
      <c r="C37" s="44" t="s">
        <v>190</v>
      </c>
      <c r="D37" s="49"/>
      <c r="E37" s="59" t="s">
        <v>13</v>
      </c>
      <c r="F37" s="45">
        <v>0.7</v>
      </c>
      <c r="G37" s="48">
        <f>ROUND(G36*245/1000,0)</f>
        <v>15</v>
      </c>
      <c r="H37" s="162"/>
      <c r="J37" s="28" t="s">
        <v>154</v>
      </c>
    </row>
    <row r="38" spans="1:10" ht="16.5" customHeight="1">
      <c r="A38" s="65" t="s">
        <v>10</v>
      </c>
      <c r="B38" s="65">
        <v>6422</v>
      </c>
      <c r="C38" s="44" t="s">
        <v>190</v>
      </c>
      <c r="D38" s="49"/>
      <c r="E38" s="59" t="s">
        <v>14</v>
      </c>
      <c r="F38" s="45">
        <v>0.7</v>
      </c>
      <c r="G38" s="48">
        <f>ROUND(G36*224/1000,0)</f>
        <v>14</v>
      </c>
      <c r="H38" s="162"/>
      <c r="J38" s="28" t="s">
        <v>155</v>
      </c>
    </row>
    <row r="39" spans="1:10">
      <c r="A39" s="65" t="s">
        <v>10</v>
      </c>
      <c r="B39" s="65">
        <v>6423</v>
      </c>
      <c r="C39" s="44" t="s">
        <v>190</v>
      </c>
      <c r="E39" s="59" t="s">
        <v>15</v>
      </c>
      <c r="F39" s="45">
        <v>0.7</v>
      </c>
      <c r="G39" s="48">
        <f>ROUND(G36*182/1000,0)</f>
        <v>11</v>
      </c>
      <c r="H39" s="162"/>
      <c r="J39" s="28" t="s">
        <v>156</v>
      </c>
    </row>
    <row r="40" spans="1:10">
      <c r="A40" s="65" t="s">
        <v>10</v>
      </c>
      <c r="B40" s="65">
        <v>6424</v>
      </c>
      <c r="C40" s="44" t="s">
        <v>190</v>
      </c>
      <c r="D40" s="47"/>
      <c r="E40" s="59" t="s">
        <v>152</v>
      </c>
      <c r="F40" s="45">
        <v>0.7</v>
      </c>
      <c r="G40" s="48">
        <f>ROUND(G36*145/1000,0)</f>
        <v>9</v>
      </c>
      <c r="H40" s="162"/>
      <c r="J40" s="28" t="s">
        <v>157</v>
      </c>
    </row>
    <row r="41" spans="1:10" ht="16.5" customHeight="1">
      <c r="A41" s="65" t="s">
        <v>10</v>
      </c>
      <c r="B41" s="65">
        <v>6425</v>
      </c>
      <c r="C41" s="44" t="s">
        <v>191</v>
      </c>
      <c r="D41" s="66" t="s">
        <v>192</v>
      </c>
      <c r="E41" s="61"/>
      <c r="F41" s="45">
        <v>0.7</v>
      </c>
      <c r="G41" s="48">
        <f>ROUND(64*99/100*99/100,0)</f>
        <v>63</v>
      </c>
      <c r="H41" s="162" t="s">
        <v>7</v>
      </c>
      <c r="J41" s="67" t="s">
        <v>199</v>
      </c>
    </row>
    <row r="42" spans="1:10" ht="16.5" customHeight="1">
      <c r="A42" s="65" t="s">
        <v>10</v>
      </c>
      <c r="B42" s="65">
        <v>6426</v>
      </c>
      <c r="C42" s="44" t="s">
        <v>191</v>
      </c>
      <c r="D42" s="49"/>
      <c r="E42" s="59" t="s">
        <v>13</v>
      </c>
      <c r="F42" s="45">
        <v>0.7</v>
      </c>
      <c r="G42" s="48">
        <f>ROUND(G41*245/1000,0)</f>
        <v>15</v>
      </c>
      <c r="H42" s="162"/>
      <c r="J42" s="28" t="s">
        <v>154</v>
      </c>
    </row>
    <row r="43" spans="1:10" ht="16.5" customHeight="1">
      <c r="A43" s="65" t="s">
        <v>10</v>
      </c>
      <c r="B43" s="65">
        <v>6427</v>
      </c>
      <c r="C43" s="44" t="s">
        <v>191</v>
      </c>
      <c r="D43" s="49"/>
      <c r="E43" s="59" t="s">
        <v>14</v>
      </c>
      <c r="F43" s="45">
        <v>0.7</v>
      </c>
      <c r="G43" s="48">
        <f>ROUND(G41*224/1000,0)</f>
        <v>14</v>
      </c>
      <c r="H43" s="162"/>
      <c r="J43" s="28" t="s">
        <v>155</v>
      </c>
    </row>
    <row r="44" spans="1:10">
      <c r="A44" s="65" t="s">
        <v>10</v>
      </c>
      <c r="B44" s="65">
        <v>6428</v>
      </c>
      <c r="C44" s="44" t="s">
        <v>191</v>
      </c>
      <c r="E44" s="59" t="s">
        <v>15</v>
      </c>
      <c r="F44" s="45">
        <v>0.7</v>
      </c>
      <c r="G44" s="48">
        <f>ROUND(G41*182/1000,0)</f>
        <v>11</v>
      </c>
      <c r="H44" s="162"/>
      <c r="J44" s="28" t="s">
        <v>156</v>
      </c>
    </row>
    <row r="45" spans="1:10">
      <c r="A45" s="65" t="s">
        <v>10</v>
      </c>
      <c r="B45" s="65">
        <v>6429</v>
      </c>
      <c r="C45" s="44" t="s">
        <v>191</v>
      </c>
      <c r="D45" s="47"/>
      <c r="E45" s="59" t="s">
        <v>152</v>
      </c>
      <c r="F45" s="45">
        <v>0.7</v>
      </c>
      <c r="G45" s="48">
        <f>ROUND(G41*145/1000,0)</f>
        <v>9</v>
      </c>
      <c r="H45" s="162"/>
      <c r="J45" s="28" t="s">
        <v>157</v>
      </c>
    </row>
  </sheetData>
  <mergeCells count="20">
    <mergeCell ref="C3:H3"/>
    <mergeCell ref="A4:B4"/>
    <mergeCell ref="C4:C5"/>
    <mergeCell ref="D4:D5"/>
    <mergeCell ref="E4:E5"/>
    <mergeCell ref="F4:F5"/>
    <mergeCell ref="G4:G5"/>
    <mergeCell ref="H4:H5"/>
    <mergeCell ref="D11:E11"/>
    <mergeCell ref="H11:H15"/>
    <mergeCell ref="H16:H20"/>
    <mergeCell ref="H21:H25"/>
    <mergeCell ref="D6:E6"/>
    <mergeCell ref="H6:H10"/>
    <mergeCell ref="H36:H40"/>
    <mergeCell ref="H41:H45"/>
    <mergeCell ref="D31:E31"/>
    <mergeCell ref="H31:H35"/>
    <mergeCell ref="D26:E26"/>
    <mergeCell ref="H26:H30"/>
  </mergeCells>
  <phoneticPr fontId="1"/>
  <pageMargins left="0.25" right="0.25" top="0.75" bottom="0.75" header="0.3" footer="0.3"/>
  <pageSetup paperSize="9" scale="9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D3A0E-453F-406F-823E-380FF2B809AF}">
  <sheetPr>
    <tabColor rgb="FF92D050"/>
    <pageSetUpPr fitToPage="1"/>
  </sheetPr>
  <dimension ref="A1:J45"/>
  <sheetViews>
    <sheetView workbookViewId="0">
      <selection activeCell="M5" sqref="M5"/>
    </sheetView>
  </sheetViews>
  <sheetFormatPr defaultRowHeight="16.5"/>
  <cols>
    <col min="1" max="2" width="4.5" style="37" customWidth="1"/>
    <col min="3" max="3" width="21.1640625" style="38" customWidth="1"/>
    <col min="4" max="4" width="7.9140625" style="28" customWidth="1"/>
    <col min="5" max="5" width="27.75" style="28" customWidth="1"/>
    <col min="6" max="6" width="6.33203125" style="28" bestFit="1" customWidth="1"/>
    <col min="7" max="7" width="7.5" style="57" bestFit="1" customWidth="1"/>
    <col min="8" max="8" width="5" style="28" customWidth="1"/>
    <col min="9" max="9" width="3.5" style="28" customWidth="1"/>
    <col min="10" max="10" width="30.5" style="28" hidden="1" customWidth="1"/>
    <col min="11" max="11" width="8.6640625" style="28" customWidth="1"/>
    <col min="12" max="16384" width="8.6640625" style="28"/>
  </cols>
  <sheetData>
    <row r="1" spans="1:10">
      <c r="A1" s="37">
        <v>10</v>
      </c>
      <c r="B1" s="28" t="s">
        <v>121</v>
      </c>
    </row>
    <row r="2" spans="1:10">
      <c r="B2" s="39" t="s">
        <v>9</v>
      </c>
    </row>
    <row r="3" spans="1:10">
      <c r="B3" s="40" t="s">
        <v>28</v>
      </c>
      <c r="C3" s="164" t="s">
        <v>201</v>
      </c>
      <c r="D3" s="164"/>
      <c r="E3" s="164"/>
      <c r="F3" s="164"/>
      <c r="G3" s="164"/>
      <c r="H3" s="164"/>
    </row>
    <row r="4" spans="1:10" s="41" customFormat="1" ht="17.5" customHeight="1">
      <c r="A4" s="146" t="s">
        <v>0</v>
      </c>
      <c r="B4" s="146"/>
      <c r="C4" s="146" t="s">
        <v>1</v>
      </c>
      <c r="D4" s="150"/>
      <c r="E4" s="152" t="s">
        <v>153</v>
      </c>
      <c r="F4" s="154" t="s">
        <v>12</v>
      </c>
      <c r="G4" s="168" t="s">
        <v>2</v>
      </c>
      <c r="H4" s="170" t="s">
        <v>21</v>
      </c>
      <c r="J4" s="41" t="s">
        <v>19</v>
      </c>
    </row>
    <row r="5" spans="1:10" s="41" customFormat="1" ht="30" customHeight="1">
      <c r="A5" s="58" t="s">
        <v>4</v>
      </c>
      <c r="B5" s="58" t="s">
        <v>5</v>
      </c>
      <c r="C5" s="146"/>
      <c r="D5" s="151"/>
      <c r="E5" s="153"/>
      <c r="F5" s="155"/>
      <c r="G5" s="169"/>
      <c r="H5" s="170"/>
    </row>
    <row r="6" spans="1:10" ht="16.5" customHeight="1">
      <c r="A6" s="27" t="s">
        <v>10</v>
      </c>
      <c r="B6" s="26">
        <v>1948</v>
      </c>
      <c r="C6" s="44" t="s">
        <v>139</v>
      </c>
      <c r="D6" s="158"/>
      <c r="E6" s="163"/>
      <c r="F6" s="45">
        <v>0.7</v>
      </c>
      <c r="G6" s="68">
        <v>3103</v>
      </c>
      <c r="H6" s="166" t="s">
        <v>6</v>
      </c>
      <c r="J6" s="28" t="s">
        <v>202</v>
      </c>
    </row>
    <row r="7" spans="1:10">
      <c r="A7" s="27" t="s">
        <v>10</v>
      </c>
      <c r="B7" s="26">
        <v>1949</v>
      </c>
      <c r="C7" s="44" t="s">
        <v>139</v>
      </c>
      <c r="D7" s="47"/>
      <c r="E7" s="59" t="s">
        <v>13</v>
      </c>
      <c r="F7" s="45">
        <v>0.7</v>
      </c>
      <c r="G7" s="48">
        <f>ROUND(G6*245/1000,0)</f>
        <v>760</v>
      </c>
      <c r="H7" s="145"/>
      <c r="J7" s="28" t="s">
        <v>154</v>
      </c>
    </row>
    <row r="8" spans="1:10">
      <c r="A8" s="27" t="s">
        <v>10</v>
      </c>
      <c r="B8" s="26">
        <v>1950</v>
      </c>
      <c r="C8" s="44" t="s">
        <v>139</v>
      </c>
      <c r="D8" s="47"/>
      <c r="E8" s="59" t="s">
        <v>14</v>
      </c>
      <c r="F8" s="45">
        <v>0.7</v>
      </c>
      <c r="G8" s="48">
        <f>ROUND(G6*224/1000,0)</f>
        <v>695</v>
      </c>
      <c r="H8" s="145"/>
      <c r="J8" s="28" t="s">
        <v>155</v>
      </c>
    </row>
    <row r="9" spans="1:10">
      <c r="A9" s="27" t="s">
        <v>10</v>
      </c>
      <c r="B9" s="26">
        <v>1951</v>
      </c>
      <c r="C9" s="44" t="s">
        <v>139</v>
      </c>
      <c r="D9" s="47"/>
      <c r="E9" s="59" t="s">
        <v>15</v>
      </c>
      <c r="F9" s="45">
        <v>0.7</v>
      </c>
      <c r="G9" s="48">
        <f>ROUND(G6*182/1000,0)</f>
        <v>565</v>
      </c>
      <c r="H9" s="145"/>
      <c r="J9" s="28" t="s">
        <v>156</v>
      </c>
    </row>
    <row r="10" spans="1:10" ht="16.5" customHeight="1">
      <c r="A10" s="27" t="s">
        <v>10</v>
      </c>
      <c r="B10" s="26">
        <v>2361</v>
      </c>
      <c r="C10" s="44" t="s">
        <v>139</v>
      </c>
      <c r="D10" s="47"/>
      <c r="E10" s="59" t="s">
        <v>152</v>
      </c>
      <c r="F10" s="45">
        <v>0.7</v>
      </c>
      <c r="G10" s="48">
        <f>ROUND(G6*145/1000,0)</f>
        <v>450</v>
      </c>
      <c r="H10" s="145"/>
      <c r="J10" s="28" t="s">
        <v>157</v>
      </c>
    </row>
    <row r="11" spans="1:10" ht="18" customHeight="1">
      <c r="A11" s="27" t="s">
        <v>10</v>
      </c>
      <c r="B11" s="27">
        <v>5695</v>
      </c>
      <c r="C11" s="44" t="s">
        <v>141</v>
      </c>
      <c r="D11" s="156" t="s">
        <v>16</v>
      </c>
      <c r="E11" s="165"/>
      <c r="F11" s="45">
        <v>0.7</v>
      </c>
      <c r="G11" s="46">
        <f>ROUND(G6*99/100,0)</f>
        <v>3072</v>
      </c>
      <c r="H11" s="166" t="s">
        <v>6</v>
      </c>
      <c r="J11" s="28" t="s">
        <v>20</v>
      </c>
    </row>
    <row r="12" spans="1:10" ht="16.5" customHeight="1">
      <c r="A12" s="27" t="s">
        <v>10</v>
      </c>
      <c r="B12" s="27">
        <v>5696</v>
      </c>
      <c r="C12" s="44" t="s">
        <v>141</v>
      </c>
      <c r="D12" s="49"/>
      <c r="E12" s="59" t="s">
        <v>13</v>
      </c>
      <c r="F12" s="45">
        <v>0.7</v>
      </c>
      <c r="G12" s="48">
        <f>ROUND(G11*245/1000,0)</f>
        <v>753</v>
      </c>
      <c r="H12" s="145"/>
      <c r="J12" s="28" t="s">
        <v>154</v>
      </c>
    </row>
    <row r="13" spans="1:10" ht="16.5" customHeight="1">
      <c r="A13" s="27" t="s">
        <v>10</v>
      </c>
      <c r="B13" s="27">
        <v>5697</v>
      </c>
      <c r="C13" s="44" t="s">
        <v>141</v>
      </c>
      <c r="D13" s="49"/>
      <c r="E13" s="59" t="s">
        <v>14</v>
      </c>
      <c r="F13" s="45">
        <v>0.7</v>
      </c>
      <c r="G13" s="48">
        <f>ROUND(G11*224/1000,0)</f>
        <v>688</v>
      </c>
      <c r="H13" s="145"/>
      <c r="J13" s="28" t="s">
        <v>155</v>
      </c>
    </row>
    <row r="14" spans="1:10">
      <c r="A14" s="27" t="s">
        <v>10</v>
      </c>
      <c r="B14" s="27">
        <v>5698</v>
      </c>
      <c r="C14" s="44" t="s">
        <v>143</v>
      </c>
      <c r="E14" s="59" t="s">
        <v>15</v>
      </c>
      <c r="F14" s="45">
        <v>0.7</v>
      </c>
      <c r="G14" s="48">
        <f>ROUND(G11*182/1000,0)</f>
        <v>559</v>
      </c>
      <c r="H14" s="145"/>
      <c r="J14" s="28" t="s">
        <v>156</v>
      </c>
    </row>
    <row r="15" spans="1:10">
      <c r="A15" s="27" t="s">
        <v>10</v>
      </c>
      <c r="B15" s="27">
        <v>5699</v>
      </c>
      <c r="C15" s="44" t="s">
        <v>143</v>
      </c>
      <c r="D15" s="47"/>
      <c r="E15" s="59" t="s">
        <v>152</v>
      </c>
      <c r="F15" s="45">
        <v>0.7</v>
      </c>
      <c r="G15" s="48">
        <f>ROUND(G11*145/1000,0)</f>
        <v>445</v>
      </c>
      <c r="H15" s="145"/>
      <c r="J15" s="28" t="s">
        <v>157</v>
      </c>
    </row>
    <row r="16" spans="1:10">
      <c r="A16" s="65" t="s">
        <v>10</v>
      </c>
      <c r="B16" s="65">
        <v>6430</v>
      </c>
      <c r="C16" s="44" t="s">
        <v>193</v>
      </c>
      <c r="D16" s="60" t="s">
        <v>184</v>
      </c>
      <c r="E16" s="61"/>
      <c r="F16" s="45">
        <v>0.7</v>
      </c>
      <c r="G16" s="46">
        <f>ROUND(G6*99/100,0)</f>
        <v>3072</v>
      </c>
      <c r="H16" s="144" t="s">
        <v>6</v>
      </c>
      <c r="J16" s="28" t="s">
        <v>20</v>
      </c>
    </row>
    <row r="17" spans="1:10" ht="16.5" customHeight="1">
      <c r="A17" s="65" t="s">
        <v>10</v>
      </c>
      <c r="B17" s="65">
        <v>6431</v>
      </c>
      <c r="C17" s="44" t="s">
        <v>193</v>
      </c>
      <c r="D17" s="49"/>
      <c r="E17" s="59" t="s">
        <v>13</v>
      </c>
      <c r="F17" s="45">
        <v>0.7</v>
      </c>
      <c r="G17" s="48">
        <f>ROUND(G16*245/1000,0)</f>
        <v>753</v>
      </c>
      <c r="H17" s="145"/>
      <c r="J17" s="28" t="s">
        <v>154</v>
      </c>
    </row>
    <row r="18" spans="1:10" ht="16.5" customHeight="1">
      <c r="A18" s="65" t="s">
        <v>10</v>
      </c>
      <c r="B18" s="65">
        <v>6432</v>
      </c>
      <c r="C18" s="44" t="s">
        <v>193</v>
      </c>
      <c r="D18" s="49"/>
      <c r="E18" s="59" t="s">
        <v>14</v>
      </c>
      <c r="F18" s="45">
        <v>0.7</v>
      </c>
      <c r="G18" s="48">
        <f>ROUND(G16*224/1000,0)</f>
        <v>688</v>
      </c>
      <c r="H18" s="145"/>
      <c r="J18" s="28" t="s">
        <v>155</v>
      </c>
    </row>
    <row r="19" spans="1:10">
      <c r="A19" s="65" t="s">
        <v>10</v>
      </c>
      <c r="B19" s="65">
        <v>6433</v>
      </c>
      <c r="C19" s="44" t="s">
        <v>193</v>
      </c>
      <c r="E19" s="59" t="s">
        <v>15</v>
      </c>
      <c r="F19" s="45">
        <v>0.7</v>
      </c>
      <c r="G19" s="48">
        <f>ROUND(G16*182/1000,0)</f>
        <v>559</v>
      </c>
      <c r="H19" s="145"/>
      <c r="J19" s="28" t="s">
        <v>156</v>
      </c>
    </row>
    <row r="20" spans="1:10">
      <c r="A20" s="65" t="s">
        <v>10</v>
      </c>
      <c r="B20" s="65">
        <v>6434</v>
      </c>
      <c r="C20" s="44" t="s">
        <v>193</v>
      </c>
      <c r="D20" s="47"/>
      <c r="E20" s="59" t="s">
        <v>152</v>
      </c>
      <c r="F20" s="45">
        <v>0.7</v>
      </c>
      <c r="G20" s="48">
        <f>ROUND(G16*145/1000,0)</f>
        <v>445</v>
      </c>
      <c r="H20" s="145"/>
      <c r="J20" s="28" t="s">
        <v>157</v>
      </c>
    </row>
    <row r="21" spans="1:10">
      <c r="A21" s="65" t="s">
        <v>10</v>
      </c>
      <c r="B21" s="65">
        <v>6435</v>
      </c>
      <c r="C21" s="44" t="s">
        <v>194</v>
      </c>
      <c r="D21" s="66" t="s">
        <v>192</v>
      </c>
      <c r="E21" s="61"/>
      <c r="F21" s="45">
        <v>0.7</v>
      </c>
      <c r="G21" s="46">
        <f>ROUND(3103*99/100*99/100,0)</f>
        <v>3041</v>
      </c>
      <c r="H21" s="144" t="s">
        <v>6</v>
      </c>
      <c r="J21" s="67" t="s">
        <v>199</v>
      </c>
    </row>
    <row r="22" spans="1:10" ht="16.5" customHeight="1">
      <c r="A22" s="65" t="s">
        <v>10</v>
      </c>
      <c r="B22" s="65">
        <v>6436</v>
      </c>
      <c r="C22" s="44" t="s">
        <v>194</v>
      </c>
      <c r="D22" s="49"/>
      <c r="E22" s="59" t="s">
        <v>13</v>
      </c>
      <c r="F22" s="45">
        <v>0.7</v>
      </c>
      <c r="G22" s="48">
        <f>ROUND(G21*245/1000,0)</f>
        <v>745</v>
      </c>
      <c r="H22" s="145"/>
      <c r="J22" s="28" t="s">
        <v>154</v>
      </c>
    </row>
    <row r="23" spans="1:10" ht="16.5" customHeight="1">
      <c r="A23" s="65" t="s">
        <v>10</v>
      </c>
      <c r="B23" s="65">
        <v>6437</v>
      </c>
      <c r="C23" s="44" t="s">
        <v>194</v>
      </c>
      <c r="D23" s="49"/>
      <c r="E23" s="59" t="s">
        <v>14</v>
      </c>
      <c r="F23" s="45">
        <v>0.7</v>
      </c>
      <c r="G23" s="48">
        <f>ROUND(G21*224/1000,0)</f>
        <v>681</v>
      </c>
      <c r="H23" s="145"/>
      <c r="J23" s="28" t="s">
        <v>155</v>
      </c>
    </row>
    <row r="24" spans="1:10">
      <c r="A24" s="65" t="s">
        <v>10</v>
      </c>
      <c r="B24" s="65">
        <v>6438</v>
      </c>
      <c r="C24" s="44" t="s">
        <v>194</v>
      </c>
      <c r="E24" s="59" t="s">
        <v>15</v>
      </c>
      <c r="F24" s="45">
        <v>0.7</v>
      </c>
      <c r="G24" s="48">
        <f>ROUND(G21*182/1000,0)</f>
        <v>553</v>
      </c>
      <c r="H24" s="145"/>
      <c r="J24" s="28" t="s">
        <v>156</v>
      </c>
    </row>
    <row r="25" spans="1:10">
      <c r="A25" s="65" t="s">
        <v>10</v>
      </c>
      <c r="B25" s="65">
        <v>6439</v>
      </c>
      <c r="C25" s="44" t="s">
        <v>194</v>
      </c>
      <c r="D25" s="47"/>
      <c r="E25" s="59" t="s">
        <v>152</v>
      </c>
      <c r="F25" s="45">
        <v>0.7</v>
      </c>
      <c r="G25" s="48">
        <f>ROUND(G21*145/1000,0)</f>
        <v>441</v>
      </c>
      <c r="H25" s="145"/>
      <c r="J25" s="28" t="s">
        <v>157</v>
      </c>
    </row>
    <row r="26" spans="1:10" ht="16.5" customHeight="1">
      <c r="A26" s="27" t="s">
        <v>10</v>
      </c>
      <c r="B26" s="26">
        <v>1960</v>
      </c>
      <c r="C26" s="44" t="s">
        <v>140</v>
      </c>
      <c r="D26" s="158"/>
      <c r="E26" s="163"/>
      <c r="F26" s="45">
        <v>0.7</v>
      </c>
      <c r="G26" s="68">
        <f>ROUND(G6/30.42,0)</f>
        <v>102</v>
      </c>
      <c r="H26" s="166" t="s">
        <v>7</v>
      </c>
      <c r="J26" s="28" t="s">
        <v>24</v>
      </c>
    </row>
    <row r="27" spans="1:10">
      <c r="A27" s="27" t="s">
        <v>10</v>
      </c>
      <c r="B27" s="26">
        <v>1961</v>
      </c>
      <c r="C27" s="44" t="s">
        <v>140</v>
      </c>
      <c r="D27" s="47"/>
      <c r="E27" s="59" t="s">
        <v>13</v>
      </c>
      <c r="F27" s="45">
        <v>0.7</v>
      </c>
      <c r="G27" s="48">
        <f>ROUND(G26*245/1000,0)</f>
        <v>25</v>
      </c>
      <c r="H27" s="145"/>
      <c r="J27" s="28" t="s">
        <v>154</v>
      </c>
    </row>
    <row r="28" spans="1:10">
      <c r="A28" s="27" t="s">
        <v>10</v>
      </c>
      <c r="B28" s="26">
        <v>1962</v>
      </c>
      <c r="C28" s="44" t="s">
        <v>140</v>
      </c>
      <c r="D28" s="47"/>
      <c r="E28" s="59" t="s">
        <v>14</v>
      </c>
      <c r="F28" s="45">
        <v>0.7</v>
      </c>
      <c r="G28" s="48">
        <f>ROUND(G26*224/1000,0)</f>
        <v>23</v>
      </c>
      <c r="H28" s="145"/>
      <c r="J28" s="28" t="s">
        <v>155</v>
      </c>
    </row>
    <row r="29" spans="1:10">
      <c r="A29" s="27" t="s">
        <v>10</v>
      </c>
      <c r="B29" s="26">
        <v>1963</v>
      </c>
      <c r="C29" s="44" t="s">
        <v>140</v>
      </c>
      <c r="D29" s="47"/>
      <c r="E29" s="59" t="s">
        <v>15</v>
      </c>
      <c r="F29" s="45">
        <v>0.7</v>
      </c>
      <c r="G29" s="48">
        <f>ROUND(G26*182/1000,0)</f>
        <v>19</v>
      </c>
      <c r="H29" s="145"/>
      <c r="J29" s="28" t="s">
        <v>156</v>
      </c>
    </row>
    <row r="30" spans="1:10" ht="16.5" customHeight="1">
      <c r="A30" s="27" t="s">
        <v>10</v>
      </c>
      <c r="B30" s="26">
        <v>2365</v>
      </c>
      <c r="C30" s="44" t="s">
        <v>140</v>
      </c>
      <c r="D30" s="47"/>
      <c r="E30" s="59" t="s">
        <v>152</v>
      </c>
      <c r="F30" s="45">
        <v>0.7</v>
      </c>
      <c r="G30" s="48">
        <f>ROUND(G26*145/1000,0)</f>
        <v>15</v>
      </c>
      <c r="H30" s="145"/>
      <c r="J30" s="28" t="s">
        <v>157</v>
      </c>
    </row>
    <row r="31" spans="1:10" ht="18" customHeight="1">
      <c r="A31" s="27" t="s">
        <v>10</v>
      </c>
      <c r="B31" s="27">
        <v>5737</v>
      </c>
      <c r="C31" s="44" t="s">
        <v>142</v>
      </c>
      <c r="D31" s="156" t="s">
        <v>16</v>
      </c>
      <c r="E31" s="165"/>
      <c r="F31" s="45">
        <v>0.7</v>
      </c>
      <c r="G31" s="46">
        <f>ROUND(G26*99/100,0)</f>
        <v>101</v>
      </c>
      <c r="H31" s="166" t="s">
        <v>7</v>
      </c>
      <c r="J31" s="28" t="s">
        <v>25</v>
      </c>
    </row>
    <row r="32" spans="1:10" ht="16.5" customHeight="1">
      <c r="A32" s="27" t="s">
        <v>10</v>
      </c>
      <c r="B32" s="27">
        <v>5738</v>
      </c>
      <c r="C32" s="44" t="s">
        <v>142</v>
      </c>
      <c r="D32" s="49"/>
      <c r="E32" s="59" t="s">
        <v>13</v>
      </c>
      <c r="F32" s="45">
        <v>0.7</v>
      </c>
      <c r="G32" s="48">
        <f>ROUND(G31*245/1000,0)</f>
        <v>25</v>
      </c>
      <c r="H32" s="145"/>
      <c r="J32" s="28" t="s">
        <v>154</v>
      </c>
    </row>
    <row r="33" spans="1:10" ht="16.5" customHeight="1">
      <c r="A33" s="27" t="s">
        <v>10</v>
      </c>
      <c r="B33" s="27">
        <v>5739</v>
      </c>
      <c r="C33" s="44" t="s">
        <v>142</v>
      </c>
      <c r="D33" s="49"/>
      <c r="E33" s="59" t="s">
        <v>14</v>
      </c>
      <c r="F33" s="45">
        <v>0.7</v>
      </c>
      <c r="G33" s="48">
        <f>ROUND(G31*224/1000,0)</f>
        <v>23</v>
      </c>
      <c r="H33" s="145"/>
      <c r="J33" s="28" t="s">
        <v>155</v>
      </c>
    </row>
    <row r="34" spans="1:10">
      <c r="A34" s="27" t="s">
        <v>10</v>
      </c>
      <c r="B34" s="27">
        <v>5740</v>
      </c>
      <c r="C34" s="44" t="s">
        <v>142</v>
      </c>
      <c r="E34" s="59" t="s">
        <v>15</v>
      </c>
      <c r="F34" s="45">
        <v>0.7</v>
      </c>
      <c r="G34" s="48">
        <f>ROUND(G31*182/1000,0)</f>
        <v>18</v>
      </c>
      <c r="H34" s="145"/>
      <c r="J34" s="28" t="s">
        <v>156</v>
      </c>
    </row>
    <row r="35" spans="1:10">
      <c r="A35" s="27" t="s">
        <v>10</v>
      </c>
      <c r="B35" s="27">
        <v>5741</v>
      </c>
      <c r="C35" s="44" t="s">
        <v>142</v>
      </c>
      <c r="D35" s="47"/>
      <c r="E35" s="59" t="s">
        <v>152</v>
      </c>
      <c r="F35" s="45">
        <v>0.7</v>
      </c>
      <c r="G35" s="48">
        <f>ROUND(G31*145/1000,0)</f>
        <v>15</v>
      </c>
      <c r="H35" s="167"/>
      <c r="J35" s="28" t="s">
        <v>157</v>
      </c>
    </row>
    <row r="36" spans="1:10" ht="16.5" customHeight="1">
      <c r="A36" s="65" t="s">
        <v>10</v>
      </c>
      <c r="B36" s="65">
        <v>6440</v>
      </c>
      <c r="C36" s="44" t="s">
        <v>195</v>
      </c>
      <c r="D36" s="60" t="s">
        <v>184</v>
      </c>
      <c r="E36" s="61"/>
      <c r="F36" s="45">
        <v>0.7</v>
      </c>
      <c r="G36" s="48">
        <f>ROUND(G26*99/100,0)</f>
        <v>101</v>
      </c>
      <c r="H36" s="162" t="s">
        <v>7</v>
      </c>
      <c r="J36" s="28" t="s">
        <v>20</v>
      </c>
    </row>
    <row r="37" spans="1:10" ht="16.5" customHeight="1">
      <c r="A37" s="65" t="s">
        <v>10</v>
      </c>
      <c r="B37" s="65">
        <v>6441</v>
      </c>
      <c r="C37" s="44" t="s">
        <v>195</v>
      </c>
      <c r="D37" s="49"/>
      <c r="E37" s="59" t="s">
        <v>13</v>
      </c>
      <c r="F37" s="45">
        <v>0.7</v>
      </c>
      <c r="G37" s="48">
        <f>ROUND(G36*245/1000,0)</f>
        <v>25</v>
      </c>
      <c r="H37" s="162"/>
      <c r="J37" s="28" t="s">
        <v>154</v>
      </c>
    </row>
    <row r="38" spans="1:10" ht="16.5" customHeight="1">
      <c r="A38" s="65" t="s">
        <v>10</v>
      </c>
      <c r="B38" s="65">
        <v>6442</v>
      </c>
      <c r="C38" s="44" t="s">
        <v>195</v>
      </c>
      <c r="D38" s="49"/>
      <c r="E38" s="59" t="s">
        <v>14</v>
      </c>
      <c r="F38" s="45">
        <v>0.7</v>
      </c>
      <c r="G38" s="48">
        <f>ROUND(G36*224/1000,0)</f>
        <v>23</v>
      </c>
      <c r="H38" s="162"/>
      <c r="J38" s="28" t="s">
        <v>155</v>
      </c>
    </row>
    <row r="39" spans="1:10">
      <c r="A39" s="65" t="s">
        <v>10</v>
      </c>
      <c r="B39" s="65">
        <v>6443</v>
      </c>
      <c r="C39" s="44" t="s">
        <v>195</v>
      </c>
      <c r="E39" s="59" t="s">
        <v>15</v>
      </c>
      <c r="F39" s="45">
        <v>0.7</v>
      </c>
      <c r="G39" s="48">
        <f>ROUND(G36*182/1000,0)</f>
        <v>18</v>
      </c>
      <c r="H39" s="162"/>
      <c r="J39" s="28" t="s">
        <v>156</v>
      </c>
    </row>
    <row r="40" spans="1:10">
      <c r="A40" s="65" t="s">
        <v>10</v>
      </c>
      <c r="B40" s="65">
        <v>6444</v>
      </c>
      <c r="C40" s="44" t="s">
        <v>195</v>
      </c>
      <c r="D40" s="47"/>
      <c r="E40" s="59" t="s">
        <v>152</v>
      </c>
      <c r="F40" s="45">
        <v>0.7</v>
      </c>
      <c r="G40" s="48">
        <f>ROUND(G36*145/1000,0)</f>
        <v>15</v>
      </c>
      <c r="H40" s="162"/>
      <c r="J40" s="28" t="s">
        <v>157</v>
      </c>
    </row>
    <row r="41" spans="1:10" ht="16.5" customHeight="1">
      <c r="A41" s="65" t="s">
        <v>10</v>
      </c>
      <c r="B41" s="65">
        <v>6445</v>
      </c>
      <c r="C41" s="44" t="s">
        <v>196</v>
      </c>
      <c r="D41" s="66" t="s">
        <v>192</v>
      </c>
      <c r="E41" s="61"/>
      <c r="F41" s="45">
        <v>0.7</v>
      </c>
      <c r="G41" s="48">
        <f>ROUND(102*99/100*99/100,0)</f>
        <v>100</v>
      </c>
      <c r="H41" s="162" t="s">
        <v>7</v>
      </c>
      <c r="J41" s="67" t="s">
        <v>199</v>
      </c>
    </row>
    <row r="42" spans="1:10" ht="16.5" customHeight="1">
      <c r="A42" s="65" t="s">
        <v>10</v>
      </c>
      <c r="B42" s="65">
        <v>6446</v>
      </c>
      <c r="C42" s="44" t="s">
        <v>196</v>
      </c>
      <c r="D42" s="49"/>
      <c r="E42" s="59" t="s">
        <v>13</v>
      </c>
      <c r="F42" s="45">
        <v>0.7</v>
      </c>
      <c r="G42" s="48">
        <f>ROUND(G41*245/1000,0)</f>
        <v>25</v>
      </c>
      <c r="H42" s="162"/>
      <c r="J42" s="28" t="s">
        <v>154</v>
      </c>
    </row>
    <row r="43" spans="1:10" ht="16.5" customHeight="1">
      <c r="A43" s="65" t="s">
        <v>10</v>
      </c>
      <c r="B43" s="65">
        <v>6447</v>
      </c>
      <c r="C43" s="44" t="s">
        <v>196</v>
      </c>
      <c r="D43" s="49"/>
      <c r="E43" s="59" t="s">
        <v>14</v>
      </c>
      <c r="F43" s="45">
        <v>0.7</v>
      </c>
      <c r="G43" s="48">
        <f>ROUND(G41*224/1000,0)</f>
        <v>22</v>
      </c>
      <c r="H43" s="162"/>
      <c r="J43" s="28" t="s">
        <v>155</v>
      </c>
    </row>
    <row r="44" spans="1:10">
      <c r="A44" s="65" t="s">
        <v>10</v>
      </c>
      <c r="B44" s="65">
        <v>6448</v>
      </c>
      <c r="C44" s="44" t="s">
        <v>196</v>
      </c>
      <c r="E44" s="59" t="s">
        <v>15</v>
      </c>
      <c r="F44" s="45">
        <v>0.7</v>
      </c>
      <c r="G44" s="48">
        <f>ROUND(G41*182/1000,0)</f>
        <v>18</v>
      </c>
      <c r="H44" s="162"/>
      <c r="J44" s="28" t="s">
        <v>156</v>
      </c>
    </row>
    <row r="45" spans="1:10">
      <c r="A45" s="65" t="s">
        <v>10</v>
      </c>
      <c r="B45" s="65">
        <v>6449</v>
      </c>
      <c r="C45" s="44" t="s">
        <v>196</v>
      </c>
      <c r="D45" s="47"/>
      <c r="E45" s="59" t="s">
        <v>152</v>
      </c>
      <c r="F45" s="45">
        <v>0.7</v>
      </c>
      <c r="G45" s="48">
        <f>ROUND(G41*145/1000,0)</f>
        <v>15</v>
      </c>
      <c r="H45" s="162"/>
      <c r="J45" s="28" t="s">
        <v>157</v>
      </c>
    </row>
  </sheetData>
  <mergeCells count="20">
    <mergeCell ref="C3:H3"/>
    <mergeCell ref="A4:B4"/>
    <mergeCell ref="C4:C5"/>
    <mergeCell ref="D4:D5"/>
    <mergeCell ref="E4:E5"/>
    <mergeCell ref="F4:F5"/>
    <mergeCell ref="G4:G5"/>
    <mergeCell ref="H4:H5"/>
    <mergeCell ref="D11:E11"/>
    <mergeCell ref="H11:H15"/>
    <mergeCell ref="H16:H20"/>
    <mergeCell ref="H21:H25"/>
    <mergeCell ref="D6:E6"/>
    <mergeCell ref="H6:H10"/>
    <mergeCell ref="H36:H40"/>
    <mergeCell ref="H41:H45"/>
    <mergeCell ref="D31:E31"/>
    <mergeCell ref="H31:H35"/>
    <mergeCell ref="D26:E26"/>
    <mergeCell ref="H26:H30"/>
  </mergeCells>
  <phoneticPr fontId="1"/>
  <pageMargins left="0.25" right="0.25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4"/>
  <sheetViews>
    <sheetView workbookViewId="0">
      <selection activeCell="C9" sqref="C9"/>
    </sheetView>
  </sheetViews>
  <sheetFormatPr defaultRowHeight="16.5"/>
  <cols>
    <col min="1" max="2" width="4.5" style="6" customWidth="1"/>
    <col min="3" max="3" width="25.58203125" style="8" bestFit="1" customWidth="1"/>
    <col min="4" max="20" width="4.25" style="9" customWidth="1"/>
    <col min="21" max="21" width="5" style="9" customWidth="1"/>
    <col min="22" max="23" width="4.08203125" style="9" customWidth="1"/>
    <col min="24" max="24" width="7.5" style="9" bestFit="1" customWidth="1"/>
    <col min="25" max="25" width="10" style="9" bestFit="1" customWidth="1"/>
    <col min="26" max="16384" width="8.6640625" style="9"/>
  </cols>
  <sheetData>
    <row r="1" spans="1:25">
      <c r="A1" s="6">
        <v>1</v>
      </c>
      <c r="B1" s="7" t="s">
        <v>33</v>
      </c>
    </row>
    <row r="2" spans="1:25">
      <c r="B2" s="7" t="s">
        <v>34</v>
      </c>
    </row>
    <row r="3" spans="1:25" s="10" customFormat="1" ht="17.5" customHeight="1">
      <c r="A3" s="123" t="s">
        <v>0</v>
      </c>
      <c r="B3" s="123"/>
      <c r="C3" s="123" t="s">
        <v>1</v>
      </c>
      <c r="D3" s="124" t="s">
        <v>35</v>
      </c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5"/>
      <c r="X3" s="126" t="s">
        <v>36</v>
      </c>
      <c r="Y3" s="123" t="s">
        <v>3</v>
      </c>
    </row>
    <row r="4" spans="1:25" s="10" customFormat="1" ht="17.5" customHeight="1">
      <c r="A4" s="11" t="s">
        <v>4</v>
      </c>
      <c r="B4" s="11" t="s">
        <v>5</v>
      </c>
      <c r="C4" s="123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24"/>
      <c r="Y4" s="123"/>
    </row>
    <row r="5" spans="1:25" ht="16.5" customHeight="1">
      <c r="A5" s="12" t="s">
        <v>37</v>
      </c>
      <c r="B5" s="12">
        <v>1111</v>
      </c>
      <c r="C5" s="13" t="s">
        <v>38</v>
      </c>
      <c r="D5" s="103" t="s">
        <v>39</v>
      </c>
      <c r="E5" s="103"/>
      <c r="F5" s="116" t="s">
        <v>40</v>
      </c>
      <c r="G5" s="116"/>
      <c r="H5" s="116"/>
      <c r="I5" s="116"/>
      <c r="J5" s="116"/>
      <c r="K5" s="1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7">
        <v>1176</v>
      </c>
      <c r="Y5" s="18" t="s">
        <v>41</v>
      </c>
    </row>
    <row r="6" spans="1:25">
      <c r="A6" s="12" t="s">
        <v>37</v>
      </c>
      <c r="B6" s="12">
        <v>2111</v>
      </c>
      <c r="C6" s="13" t="s">
        <v>42</v>
      </c>
      <c r="D6" s="103"/>
      <c r="E6" s="103"/>
      <c r="F6" s="116"/>
      <c r="G6" s="116"/>
      <c r="H6" s="116"/>
      <c r="I6" s="116"/>
      <c r="J6" s="116"/>
      <c r="K6" s="9" t="s">
        <v>43</v>
      </c>
      <c r="U6" s="9">
        <v>39</v>
      </c>
      <c r="V6" s="9" t="s">
        <v>44</v>
      </c>
      <c r="X6" s="18">
        <v>39</v>
      </c>
      <c r="Y6" s="18" t="s">
        <v>45</v>
      </c>
    </row>
    <row r="7" spans="1:25">
      <c r="A7" s="12" t="s">
        <v>37</v>
      </c>
      <c r="B7" s="36">
        <v>1211</v>
      </c>
      <c r="C7" s="13" t="s">
        <v>46</v>
      </c>
      <c r="D7" s="103"/>
      <c r="E7" s="103"/>
      <c r="F7" s="116" t="s">
        <v>47</v>
      </c>
      <c r="G7" s="116"/>
      <c r="H7" s="116"/>
      <c r="I7" s="116"/>
      <c r="J7" s="116"/>
      <c r="K7" s="14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  <c r="X7" s="17">
        <v>2349</v>
      </c>
      <c r="Y7" s="18" t="s">
        <v>41</v>
      </c>
    </row>
    <row r="8" spans="1:25">
      <c r="A8" s="12" t="s">
        <v>37</v>
      </c>
      <c r="B8" s="36">
        <v>2211</v>
      </c>
      <c r="C8" s="13" t="s">
        <v>48</v>
      </c>
      <c r="D8" s="103"/>
      <c r="E8" s="103"/>
      <c r="F8" s="116"/>
      <c r="G8" s="116"/>
      <c r="H8" s="116"/>
      <c r="I8" s="116"/>
      <c r="J8" s="116"/>
      <c r="K8" s="9" t="s">
        <v>43</v>
      </c>
      <c r="U8" s="9">
        <v>77</v>
      </c>
      <c r="V8" s="9" t="s">
        <v>44</v>
      </c>
      <c r="X8" s="17">
        <v>77</v>
      </c>
      <c r="Y8" s="18" t="s">
        <v>45</v>
      </c>
    </row>
    <row r="9" spans="1:25">
      <c r="A9" s="12" t="s">
        <v>37</v>
      </c>
      <c r="B9" s="36">
        <v>1321</v>
      </c>
      <c r="C9" s="13" t="s">
        <v>49</v>
      </c>
      <c r="D9" s="103"/>
      <c r="E9" s="103"/>
      <c r="F9" s="103" t="s">
        <v>50</v>
      </c>
      <c r="G9" s="103"/>
      <c r="H9" s="103"/>
      <c r="I9" s="103"/>
      <c r="J9" s="103"/>
      <c r="K9" s="1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6"/>
      <c r="X9" s="17">
        <v>3727</v>
      </c>
      <c r="Y9" s="18" t="s">
        <v>41</v>
      </c>
    </row>
    <row r="10" spans="1:25">
      <c r="A10" s="12" t="s">
        <v>37</v>
      </c>
      <c r="B10" s="36">
        <v>2321</v>
      </c>
      <c r="C10" s="13" t="s">
        <v>51</v>
      </c>
      <c r="D10" s="103"/>
      <c r="E10" s="103"/>
      <c r="F10" s="117"/>
      <c r="G10" s="117"/>
      <c r="H10" s="117"/>
      <c r="I10" s="117"/>
      <c r="J10" s="117"/>
      <c r="K10" s="9" t="s">
        <v>43</v>
      </c>
      <c r="U10" s="9">
        <v>123</v>
      </c>
      <c r="V10" s="9" t="s">
        <v>44</v>
      </c>
      <c r="X10" s="18">
        <v>123</v>
      </c>
      <c r="Y10" s="18" t="s">
        <v>45</v>
      </c>
    </row>
    <row r="11" spans="1:25">
      <c r="A11" s="12" t="s">
        <v>37</v>
      </c>
      <c r="B11" s="36">
        <v>2411</v>
      </c>
      <c r="C11" s="13" t="s">
        <v>52</v>
      </c>
      <c r="D11" s="103" t="s">
        <v>53</v>
      </c>
      <c r="E11" s="127"/>
      <c r="F11" s="14" t="s">
        <v>54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>
        <v>287</v>
      </c>
      <c r="V11" s="15" t="s">
        <v>44</v>
      </c>
      <c r="W11" s="16"/>
      <c r="X11" s="18">
        <v>287</v>
      </c>
      <c r="Y11" s="100" t="s">
        <v>55</v>
      </c>
    </row>
    <row r="12" spans="1:25">
      <c r="A12" s="12" t="s">
        <v>37</v>
      </c>
      <c r="B12" s="36">
        <v>2511</v>
      </c>
      <c r="C12" s="13" t="s">
        <v>56</v>
      </c>
      <c r="D12" s="103"/>
      <c r="E12" s="127"/>
      <c r="F12" s="103" t="s">
        <v>57</v>
      </c>
      <c r="G12" s="103"/>
      <c r="H12" s="103"/>
      <c r="I12" s="103"/>
      <c r="J12" s="103"/>
      <c r="K12" s="14" t="s">
        <v>58</v>
      </c>
      <c r="L12" s="15"/>
      <c r="M12" s="15"/>
      <c r="N12" s="15"/>
      <c r="O12" s="15"/>
      <c r="P12" s="15"/>
      <c r="Q12" s="15"/>
      <c r="R12" s="15"/>
      <c r="S12" s="15"/>
      <c r="T12" s="15"/>
      <c r="U12" s="15">
        <v>179</v>
      </c>
      <c r="V12" s="15" t="s">
        <v>44</v>
      </c>
      <c r="W12" s="16"/>
      <c r="X12" s="18">
        <v>179</v>
      </c>
      <c r="Y12" s="119"/>
    </row>
    <row r="13" spans="1:25">
      <c r="A13" s="12" t="s">
        <v>37</v>
      </c>
      <c r="B13" s="36">
        <v>2621</v>
      </c>
      <c r="C13" s="13" t="s">
        <v>59</v>
      </c>
      <c r="D13" s="103"/>
      <c r="E13" s="127"/>
      <c r="F13" s="117"/>
      <c r="G13" s="117"/>
      <c r="H13" s="117"/>
      <c r="I13" s="117"/>
      <c r="J13" s="117"/>
      <c r="K13" s="9" t="s">
        <v>60</v>
      </c>
      <c r="U13" s="9">
        <v>220</v>
      </c>
      <c r="V13" s="9" t="s">
        <v>44</v>
      </c>
      <c r="X13" s="18">
        <v>220</v>
      </c>
      <c r="Y13" s="119"/>
    </row>
    <row r="14" spans="1:25">
      <c r="A14" s="12" t="s">
        <v>37</v>
      </c>
      <c r="B14" s="36">
        <v>1411</v>
      </c>
      <c r="C14" s="13" t="s">
        <v>61</v>
      </c>
      <c r="D14" s="117"/>
      <c r="E14" s="128"/>
      <c r="F14" s="14" t="s">
        <v>62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>
        <v>163</v>
      </c>
      <c r="V14" s="15" t="s">
        <v>44</v>
      </c>
      <c r="W14" s="16"/>
      <c r="X14" s="18">
        <v>163</v>
      </c>
      <c r="Y14" s="120"/>
    </row>
    <row r="15" spans="1:25" ht="16.5" customHeight="1">
      <c r="A15" s="12" t="s">
        <v>37</v>
      </c>
      <c r="B15" s="36" t="s">
        <v>63</v>
      </c>
      <c r="C15" s="13" t="s">
        <v>64</v>
      </c>
      <c r="D15" s="105" t="s">
        <v>65</v>
      </c>
      <c r="E15" s="105"/>
      <c r="F15" s="105"/>
      <c r="G15" s="110" t="s">
        <v>39</v>
      </c>
      <c r="H15" s="111"/>
      <c r="I15" s="116" t="s">
        <v>40</v>
      </c>
      <c r="J15" s="116"/>
      <c r="K15" s="116"/>
      <c r="L15" s="116"/>
      <c r="M15" s="116"/>
      <c r="N15" s="14"/>
      <c r="O15" s="15"/>
      <c r="P15" s="15"/>
      <c r="Q15" s="15"/>
      <c r="R15" s="15"/>
      <c r="S15" s="15"/>
      <c r="T15" s="15"/>
      <c r="U15" s="15">
        <v>12</v>
      </c>
      <c r="V15" s="15" t="s">
        <v>66</v>
      </c>
      <c r="W15" s="16"/>
      <c r="X15" s="18">
        <v>-12</v>
      </c>
      <c r="Y15" s="18" t="s">
        <v>41</v>
      </c>
    </row>
    <row r="16" spans="1:25">
      <c r="A16" s="12" t="s">
        <v>37</v>
      </c>
      <c r="B16" s="36" t="s">
        <v>67</v>
      </c>
      <c r="C16" s="13" t="s">
        <v>144</v>
      </c>
      <c r="D16" s="105"/>
      <c r="E16" s="105"/>
      <c r="F16" s="105"/>
      <c r="G16" s="112"/>
      <c r="H16" s="113"/>
      <c r="I16" s="116"/>
      <c r="J16" s="116"/>
      <c r="K16" s="116"/>
      <c r="L16" s="116"/>
      <c r="M16" s="116"/>
      <c r="N16" s="9" t="s">
        <v>43</v>
      </c>
      <c r="U16" s="9">
        <v>1</v>
      </c>
      <c r="V16" s="9" t="s">
        <v>66</v>
      </c>
      <c r="X16" s="18">
        <v>-1</v>
      </c>
      <c r="Y16" s="18" t="s">
        <v>45</v>
      </c>
    </row>
    <row r="17" spans="1:25">
      <c r="A17" s="12" t="s">
        <v>37</v>
      </c>
      <c r="B17" s="36" t="s">
        <v>68</v>
      </c>
      <c r="C17" s="13" t="s">
        <v>69</v>
      </c>
      <c r="D17" s="105"/>
      <c r="E17" s="105"/>
      <c r="F17" s="105"/>
      <c r="G17" s="112"/>
      <c r="H17" s="113"/>
      <c r="I17" s="116" t="s">
        <v>47</v>
      </c>
      <c r="J17" s="116"/>
      <c r="K17" s="116"/>
      <c r="L17" s="116"/>
      <c r="M17" s="116"/>
      <c r="N17" s="14"/>
      <c r="O17" s="15"/>
      <c r="P17" s="15"/>
      <c r="Q17" s="15"/>
      <c r="R17" s="15"/>
      <c r="S17" s="15"/>
      <c r="T17" s="15"/>
      <c r="U17" s="15">
        <v>23</v>
      </c>
      <c r="V17" s="15" t="s">
        <v>66</v>
      </c>
      <c r="W17" s="16"/>
      <c r="X17" s="18">
        <v>-23</v>
      </c>
      <c r="Y17" s="18" t="s">
        <v>41</v>
      </c>
    </row>
    <row r="18" spans="1:25">
      <c r="A18" s="12" t="s">
        <v>37</v>
      </c>
      <c r="B18" s="36" t="s">
        <v>70</v>
      </c>
      <c r="C18" s="13" t="s">
        <v>71</v>
      </c>
      <c r="D18" s="105"/>
      <c r="E18" s="105"/>
      <c r="F18" s="105"/>
      <c r="G18" s="112"/>
      <c r="H18" s="113"/>
      <c r="I18" s="116"/>
      <c r="J18" s="116"/>
      <c r="K18" s="116"/>
      <c r="L18" s="116"/>
      <c r="M18" s="116"/>
      <c r="N18" s="9" t="s">
        <v>43</v>
      </c>
      <c r="U18" s="9">
        <v>1</v>
      </c>
      <c r="V18" s="9" t="s">
        <v>66</v>
      </c>
      <c r="X18" s="18">
        <v>-1</v>
      </c>
      <c r="Y18" s="18" t="s">
        <v>45</v>
      </c>
    </row>
    <row r="19" spans="1:25">
      <c r="A19" s="12" t="s">
        <v>37</v>
      </c>
      <c r="B19" s="36" t="s">
        <v>72</v>
      </c>
      <c r="C19" s="13" t="s">
        <v>73</v>
      </c>
      <c r="D19" s="105"/>
      <c r="E19" s="105"/>
      <c r="F19" s="105"/>
      <c r="G19" s="112"/>
      <c r="H19" s="113"/>
      <c r="I19" s="103" t="s">
        <v>50</v>
      </c>
      <c r="J19" s="103"/>
      <c r="K19" s="103"/>
      <c r="L19" s="103"/>
      <c r="M19" s="103"/>
      <c r="N19" s="14"/>
      <c r="O19" s="15"/>
      <c r="P19" s="15"/>
      <c r="Q19" s="15"/>
      <c r="R19" s="15"/>
      <c r="S19" s="15"/>
      <c r="T19" s="15"/>
      <c r="U19" s="15">
        <v>37</v>
      </c>
      <c r="V19" s="15" t="s">
        <v>66</v>
      </c>
      <c r="W19" s="16"/>
      <c r="X19" s="18">
        <v>-37</v>
      </c>
      <c r="Y19" s="18" t="s">
        <v>41</v>
      </c>
    </row>
    <row r="20" spans="1:25">
      <c r="A20" s="12" t="s">
        <v>37</v>
      </c>
      <c r="B20" s="36" t="s">
        <v>74</v>
      </c>
      <c r="C20" s="13" t="s">
        <v>75</v>
      </c>
      <c r="D20" s="105"/>
      <c r="E20" s="105"/>
      <c r="F20" s="105"/>
      <c r="G20" s="114"/>
      <c r="H20" s="115"/>
      <c r="I20" s="117"/>
      <c r="J20" s="117"/>
      <c r="K20" s="117"/>
      <c r="L20" s="117"/>
      <c r="M20" s="117"/>
      <c r="N20" s="9" t="s">
        <v>43</v>
      </c>
      <c r="U20" s="9">
        <v>1</v>
      </c>
      <c r="V20" s="9" t="s">
        <v>66</v>
      </c>
      <c r="X20" s="18">
        <v>-1</v>
      </c>
      <c r="Y20" s="18" t="s">
        <v>45</v>
      </c>
    </row>
    <row r="21" spans="1:25" ht="16.5" customHeight="1">
      <c r="A21" s="12" t="s">
        <v>37</v>
      </c>
      <c r="B21" s="36" t="s">
        <v>76</v>
      </c>
      <c r="C21" s="13" t="s">
        <v>77</v>
      </c>
      <c r="D21" s="105"/>
      <c r="E21" s="105"/>
      <c r="F21" s="105"/>
      <c r="G21" s="103" t="s">
        <v>53</v>
      </c>
      <c r="H21" s="118"/>
      <c r="I21" s="14" t="s">
        <v>54</v>
      </c>
      <c r="J21" s="14"/>
      <c r="K21" s="15"/>
      <c r="L21" s="15"/>
      <c r="M21" s="15"/>
      <c r="N21" s="19"/>
      <c r="O21" s="19"/>
      <c r="P21" s="19"/>
      <c r="Q21" s="15"/>
      <c r="R21" s="15"/>
      <c r="S21" s="15"/>
      <c r="T21" s="15"/>
      <c r="U21" s="15">
        <v>3</v>
      </c>
      <c r="V21" s="15" t="s">
        <v>66</v>
      </c>
      <c r="W21" s="16"/>
      <c r="X21" s="18">
        <v>-3</v>
      </c>
      <c r="Y21" s="100" t="s">
        <v>55</v>
      </c>
    </row>
    <row r="22" spans="1:25">
      <c r="A22" s="12" t="s">
        <v>37</v>
      </c>
      <c r="B22" s="36" t="s">
        <v>78</v>
      </c>
      <c r="C22" s="13" t="s">
        <v>79</v>
      </c>
      <c r="D22" s="105"/>
      <c r="E22" s="105"/>
      <c r="F22" s="105"/>
      <c r="G22" s="103"/>
      <c r="H22" s="118"/>
      <c r="I22" s="103" t="s">
        <v>57</v>
      </c>
      <c r="J22" s="104"/>
      <c r="K22" s="104"/>
      <c r="L22" s="104"/>
      <c r="M22" s="104"/>
      <c r="N22" s="9" t="s">
        <v>58</v>
      </c>
      <c r="U22" s="9">
        <v>2</v>
      </c>
      <c r="V22" s="9" t="s">
        <v>66</v>
      </c>
      <c r="X22" s="18">
        <v>-2</v>
      </c>
      <c r="Y22" s="101"/>
    </row>
    <row r="23" spans="1:25">
      <c r="A23" s="12" t="s">
        <v>37</v>
      </c>
      <c r="B23" s="36" t="s">
        <v>80</v>
      </c>
      <c r="C23" s="13" t="s">
        <v>81</v>
      </c>
      <c r="D23" s="105"/>
      <c r="E23" s="105"/>
      <c r="F23" s="105"/>
      <c r="G23" s="103"/>
      <c r="H23" s="118"/>
      <c r="I23" s="103"/>
      <c r="J23" s="103"/>
      <c r="K23" s="103"/>
      <c r="L23" s="103"/>
      <c r="M23" s="103"/>
      <c r="N23" s="14" t="s">
        <v>60</v>
      </c>
      <c r="O23" s="15"/>
      <c r="P23" s="15"/>
      <c r="Q23" s="15"/>
      <c r="R23" s="15"/>
      <c r="S23" s="15"/>
      <c r="T23" s="15"/>
      <c r="U23" s="15">
        <v>2</v>
      </c>
      <c r="V23" s="15" t="s">
        <v>66</v>
      </c>
      <c r="W23" s="16"/>
      <c r="X23" s="18">
        <v>-2</v>
      </c>
      <c r="Y23" s="101"/>
    </row>
    <row r="24" spans="1:25">
      <c r="A24" s="12" t="s">
        <v>37</v>
      </c>
      <c r="B24" s="36" t="s">
        <v>82</v>
      </c>
      <c r="C24" s="13" t="s">
        <v>83</v>
      </c>
      <c r="D24" s="109"/>
      <c r="E24" s="109"/>
      <c r="F24" s="109"/>
      <c r="G24" s="103"/>
      <c r="H24" s="118"/>
      <c r="I24" s="18" t="s">
        <v>62</v>
      </c>
      <c r="J24" s="18"/>
      <c r="K24" s="18"/>
      <c r="L24" s="18"/>
      <c r="M24" s="18"/>
      <c r="N24" s="20"/>
      <c r="O24" s="20"/>
      <c r="P24" s="20"/>
      <c r="U24" s="9">
        <v>2</v>
      </c>
      <c r="V24" s="9" t="s">
        <v>66</v>
      </c>
      <c r="X24" s="18">
        <v>-2</v>
      </c>
      <c r="Y24" s="102"/>
    </row>
    <row r="25" spans="1:25">
      <c r="A25" s="64" t="s">
        <v>37</v>
      </c>
      <c r="B25" s="64" t="s">
        <v>162</v>
      </c>
      <c r="C25" s="69" t="s">
        <v>172</v>
      </c>
      <c r="D25" s="80" t="s">
        <v>182</v>
      </c>
      <c r="E25" s="81"/>
      <c r="F25" s="82"/>
      <c r="G25" s="89" t="s">
        <v>39</v>
      </c>
      <c r="H25" s="90"/>
      <c r="I25" s="97" t="s">
        <v>40</v>
      </c>
      <c r="J25" s="97"/>
      <c r="K25" s="97"/>
      <c r="L25" s="97"/>
      <c r="M25" s="97"/>
      <c r="N25" s="70"/>
      <c r="O25" s="71"/>
      <c r="P25" s="71"/>
      <c r="Q25" s="71"/>
      <c r="R25" s="71"/>
      <c r="S25" s="71"/>
      <c r="T25" s="71"/>
      <c r="U25" s="71">
        <v>12</v>
      </c>
      <c r="V25" s="71" t="s">
        <v>66</v>
      </c>
      <c r="W25" s="72"/>
      <c r="X25" s="73">
        <v>-12</v>
      </c>
      <c r="Y25" s="73" t="s">
        <v>41</v>
      </c>
    </row>
    <row r="26" spans="1:25">
      <c r="A26" s="64" t="s">
        <v>37</v>
      </c>
      <c r="B26" s="64" t="s">
        <v>163</v>
      </c>
      <c r="C26" s="69" t="s">
        <v>174</v>
      </c>
      <c r="D26" s="83"/>
      <c r="E26" s="84"/>
      <c r="F26" s="85"/>
      <c r="G26" s="91"/>
      <c r="H26" s="92"/>
      <c r="I26" s="97"/>
      <c r="J26" s="97"/>
      <c r="K26" s="97"/>
      <c r="L26" s="97"/>
      <c r="M26" s="97"/>
      <c r="N26" s="74" t="s">
        <v>43</v>
      </c>
      <c r="O26" s="74"/>
      <c r="P26" s="74"/>
      <c r="Q26" s="74"/>
      <c r="R26" s="74"/>
      <c r="S26" s="74"/>
      <c r="T26" s="74"/>
      <c r="U26" s="74">
        <v>1</v>
      </c>
      <c r="V26" s="74" t="s">
        <v>66</v>
      </c>
      <c r="W26" s="74"/>
      <c r="X26" s="73">
        <v>-1</v>
      </c>
      <c r="Y26" s="73" t="s">
        <v>45</v>
      </c>
    </row>
    <row r="27" spans="1:25">
      <c r="A27" s="64" t="s">
        <v>37</v>
      </c>
      <c r="B27" s="64" t="s">
        <v>164</v>
      </c>
      <c r="C27" s="69" t="s">
        <v>173</v>
      </c>
      <c r="D27" s="83"/>
      <c r="E27" s="84"/>
      <c r="F27" s="85"/>
      <c r="G27" s="91"/>
      <c r="H27" s="92"/>
      <c r="I27" s="97" t="s">
        <v>47</v>
      </c>
      <c r="J27" s="97"/>
      <c r="K27" s="97"/>
      <c r="L27" s="97"/>
      <c r="M27" s="97"/>
      <c r="N27" s="70"/>
      <c r="O27" s="71"/>
      <c r="P27" s="71"/>
      <c r="Q27" s="71"/>
      <c r="R27" s="71"/>
      <c r="S27" s="71"/>
      <c r="T27" s="71"/>
      <c r="U27" s="71">
        <v>23</v>
      </c>
      <c r="V27" s="71" t="s">
        <v>66</v>
      </c>
      <c r="W27" s="72"/>
      <c r="X27" s="73">
        <v>-23</v>
      </c>
      <c r="Y27" s="73" t="s">
        <v>41</v>
      </c>
    </row>
    <row r="28" spans="1:25">
      <c r="A28" s="64" t="s">
        <v>37</v>
      </c>
      <c r="B28" s="64" t="s">
        <v>165</v>
      </c>
      <c r="C28" s="69" t="s">
        <v>175</v>
      </c>
      <c r="D28" s="83"/>
      <c r="E28" s="84"/>
      <c r="F28" s="85"/>
      <c r="G28" s="91"/>
      <c r="H28" s="92"/>
      <c r="I28" s="97"/>
      <c r="J28" s="97"/>
      <c r="K28" s="97"/>
      <c r="L28" s="97"/>
      <c r="M28" s="97"/>
      <c r="N28" s="74" t="s">
        <v>43</v>
      </c>
      <c r="O28" s="74"/>
      <c r="P28" s="74"/>
      <c r="Q28" s="74"/>
      <c r="R28" s="74"/>
      <c r="S28" s="74"/>
      <c r="T28" s="74"/>
      <c r="U28" s="74">
        <v>1</v>
      </c>
      <c r="V28" s="74" t="s">
        <v>66</v>
      </c>
      <c r="W28" s="74"/>
      <c r="X28" s="73">
        <v>-1</v>
      </c>
      <c r="Y28" s="73" t="s">
        <v>45</v>
      </c>
    </row>
    <row r="29" spans="1:25">
      <c r="A29" s="64" t="s">
        <v>37</v>
      </c>
      <c r="B29" s="64" t="s">
        <v>166</v>
      </c>
      <c r="C29" s="69" t="s">
        <v>177</v>
      </c>
      <c r="D29" s="83"/>
      <c r="E29" s="84"/>
      <c r="F29" s="85"/>
      <c r="G29" s="91"/>
      <c r="H29" s="92"/>
      <c r="I29" s="95" t="s">
        <v>50</v>
      </c>
      <c r="J29" s="95"/>
      <c r="K29" s="95"/>
      <c r="L29" s="95"/>
      <c r="M29" s="95"/>
      <c r="N29" s="70"/>
      <c r="O29" s="71"/>
      <c r="P29" s="71"/>
      <c r="Q29" s="71"/>
      <c r="R29" s="71"/>
      <c r="S29" s="71"/>
      <c r="T29" s="71"/>
      <c r="U29" s="71">
        <v>37</v>
      </c>
      <c r="V29" s="71" t="s">
        <v>66</v>
      </c>
      <c r="W29" s="72"/>
      <c r="X29" s="73">
        <v>-37</v>
      </c>
      <c r="Y29" s="73" t="s">
        <v>41</v>
      </c>
    </row>
    <row r="30" spans="1:25">
      <c r="A30" s="64" t="s">
        <v>37</v>
      </c>
      <c r="B30" s="64" t="s">
        <v>167</v>
      </c>
      <c r="C30" s="69" t="s">
        <v>178</v>
      </c>
      <c r="D30" s="83"/>
      <c r="E30" s="84"/>
      <c r="F30" s="85"/>
      <c r="G30" s="93"/>
      <c r="H30" s="94"/>
      <c r="I30" s="98"/>
      <c r="J30" s="98"/>
      <c r="K30" s="98"/>
      <c r="L30" s="98"/>
      <c r="M30" s="98"/>
      <c r="N30" s="74" t="s">
        <v>43</v>
      </c>
      <c r="O30" s="74"/>
      <c r="P30" s="74"/>
      <c r="Q30" s="74"/>
      <c r="R30" s="74"/>
      <c r="S30" s="74"/>
      <c r="T30" s="74"/>
      <c r="U30" s="74">
        <v>1</v>
      </c>
      <c r="V30" s="74" t="s">
        <v>66</v>
      </c>
      <c r="W30" s="74"/>
      <c r="X30" s="73">
        <v>-1</v>
      </c>
      <c r="Y30" s="73" t="s">
        <v>45</v>
      </c>
    </row>
    <row r="31" spans="1:25">
      <c r="A31" s="64" t="s">
        <v>37</v>
      </c>
      <c r="B31" s="64" t="s">
        <v>168</v>
      </c>
      <c r="C31" s="69" t="s">
        <v>179</v>
      </c>
      <c r="D31" s="83"/>
      <c r="E31" s="84"/>
      <c r="F31" s="85"/>
      <c r="G31" s="95" t="s">
        <v>53</v>
      </c>
      <c r="H31" s="96"/>
      <c r="I31" s="70" t="s">
        <v>54</v>
      </c>
      <c r="J31" s="70"/>
      <c r="K31" s="71"/>
      <c r="L31" s="71"/>
      <c r="M31" s="71"/>
      <c r="N31" s="75"/>
      <c r="O31" s="75"/>
      <c r="P31" s="75"/>
      <c r="Q31" s="71"/>
      <c r="R31" s="71"/>
      <c r="S31" s="71"/>
      <c r="T31" s="71"/>
      <c r="U31" s="71">
        <v>3</v>
      </c>
      <c r="V31" s="71" t="s">
        <v>66</v>
      </c>
      <c r="W31" s="72"/>
      <c r="X31" s="73">
        <v>-3</v>
      </c>
      <c r="Y31" s="77" t="s">
        <v>55</v>
      </c>
    </row>
    <row r="32" spans="1:25">
      <c r="A32" s="64" t="s">
        <v>37</v>
      </c>
      <c r="B32" s="64" t="s">
        <v>169</v>
      </c>
      <c r="C32" s="69" t="s">
        <v>180</v>
      </c>
      <c r="D32" s="83"/>
      <c r="E32" s="84"/>
      <c r="F32" s="85"/>
      <c r="G32" s="95"/>
      <c r="H32" s="96"/>
      <c r="I32" s="95" t="s">
        <v>57</v>
      </c>
      <c r="J32" s="99"/>
      <c r="K32" s="99"/>
      <c r="L32" s="99"/>
      <c r="M32" s="99"/>
      <c r="N32" s="74" t="s">
        <v>58</v>
      </c>
      <c r="O32" s="74"/>
      <c r="P32" s="74"/>
      <c r="Q32" s="74"/>
      <c r="R32" s="74"/>
      <c r="S32" s="74"/>
      <c r="T32" s="74"/>
      <c r="U32" s="74">
        <v>2</v>
      </c>
      <c r="V32" s="74" t="s">
        <v>66</v>
      </c>
      <c r="W32" s="74"/>
      <c r="X32" s="73">
        <v>-2</v>
      </c>
      <c r="Y32" s="78"/>
    </row>
    <row r="33" spans="1:25">
      <c r="A33" s="64" t="s">
        <v>37</v>
      </c>
      <c r="B33" s="64" t="s">
        <v>170</v>
      </c>
      <c r="C33" s="69" t="s">
        <v>181</v>
      </c>
      <c r="D33" s="83"/>
      <c r="E33" s="84"/>
      <c r="F33" s="85"/>
      <c r="G33" s="95"/>
      <c r="H33" s="96"/>
      <c r="I33" s="95"/>
      <c r="J33" s="95"/>
      <c r="K33" s="95"/>
      <c r="L33" s="95"/>
      <c r="M33" s="95"/>
      <c r="N33" s="70" t="s">
        <v>60</v>
      </c>
      <c r="O33" s="71"/>
      <c r="P33" s="71"/>
      <c r="Q33" s="71"/>
      <c r="R33" s="71"/>
      <c r="S33" s="71"/>
      <c r="T33" s="71"/>
      <c r="U33" s="71">
        <v>2</v>
      </c>
      <c r="V33" s="71" t="s">
        <v>66</v>
      </c>
      <c r="W33" s="72"/>
      <c r="X33" s="73">
        <v>-2</v>
      </c>
      <c r="Y33" s="78"/>
    </row>
    <row r="34" spans="1:25">
      <c r="A34" s="64" t="s">
        <v>37</v>
      </c>
      <c r="B34" s="64" t="s">
        <v>171</v>
      </c>
      <c r="C34" s="69" t="s">
        <v>176</v>
      </c>
      <c r="D34" s="86"/>
      <c r="E34" s="87"/>
      <c r="F34" s="88"/>
      <c r="G34" s="95"/>
      <c r="H34" s="96"/>
      <c r="I34" s="73" t="s">
        <v>62</v>
      </c>
      <c r="J34" s="73"/>
      <c r="K34" s="73"/>
      <c r="L34" s="73"/>
      <c r="M34" s="73"/>
      <c r="N34" s="76"/>
      <c r="O34" s="76"/>
      <c r="P34" s="76"/>
      <c r="Q34" s="74"/>
      <c r="R34" s="74"/>
      <c r="S34" s="74"/>
      <c r="T34" s="74"/>
      <c r="U34" s="74">
        <v>2</v>
      </c>
      <c r="V34" s="74" t="s">
        <v>66</v>
      </c>
      <c r="W34" s="74"/>
      <c r="X34" s="73">
        <v>-2</v>
      </c>
      <c r="Y34" s="79"/>
    </row>
    <row r="35" spans="1:25">
      <c r="A35" s="12" t="s">
        <v>37</v>
      </c>
      <c r="B35" s="36">
        <v>6001</v>
      </c>
      <c r="C35" s="13" t="s">
        <v>84</v>
      </c>
      <c r="D35" s="105" t="s">
        <v>85</v>
      </c>
      <c r="E35" s="105"/>
      <c r="F35" s="105"/>
      <c r="G35" s="105"/>
      <c r="H35" s="106" t="s">
        <v>86</v>
      </c>
      <c r="I35" s="106"/>
      <c r="J35" s="106"/>
      <c r="K35" s="106"/>
      <c r="L35" s="106"/>
      <c r="M35" s="106"/>
      <c r="N35" s="106"/>
      <c r="O35" s="106"/>
      <c r="P35" s="106"/>
      <c r="Q35" s="106"/>
      <c r="R35" s="107" t="s">
        <v>87</v>
      </c>
      <c r="S35" s="108"/>
      <c r="T35" s="108"/>
      <c r="U35" s="21">
        <v>0.1</v>
      </c>
      <c r="V35" s="15" t="s">
        <v>88</v>
      </c>
      <c r="W35" s="16"/>
      <c r="X35" s="18"/>
      <c r="Y35" s="100" t="s">
        <v>89</v>
      </c>
    </row>
    <row r="36" spans="1:25" ht="18">
      <c r="A36" s="12" t="s">
        <v>37</v>
      </c>
      <c r="B36" s="36">
        <v>6003</v>
      </c>
      <c r="C36" s="13" t="s">
        <v>90</v>
      </c>
      <c r="D36" s="105"/>
      <c r="E36" s="105"/>
      <c r="F36" s="105"/>
      <c r="G36" s="105"/>
      <c r="H36" s="106" t="s">
        <v>91</v>
      </c>
      <c r="I36" s="121"/>
      <c r="J36" s="121"/>
      <c r="K36" s="121"/>
      <c r="L36" s="121"/>
      <c r="M36" s="121"/>
      <c r="N36" s="121"/>
      <c r="O36" s="121"/>
      <c r="P36" s="121"/>
      <c r="Q36" s="121"/>
      <c r="R36" s="107" t="s">
        <v>87</v>
      </c>
      <c r="S36" s="108"/>
      <c r="T36" s="108"/>
      <c r="U36" s="21">
        <v>0.15</v>
      </c>
      <c r="V36" s="15" t="s">
        <v>88</v>
      </c>
      <c r="W36" s="16"/>
      <c r="X36" s="18"/>
      <c r="Y36" s="119"/>
    </row>
    <row r="37" spans="1:25" ht="18">
      <c r="A37" s="12" t="s">
        <v>37</v>
      </c>
      <c r="B37" s="36">
        <v>6002</v>
      </c>
      <c r="C37" s="13" t="s">
        <v>92</v>
      </c>
      <c r="D37" s="105"/>
      <c r="E37" s="105"/>
      <c r="F37" s="105"/>
      <c r="G37" s="105"/>
      <c r="H37" s="106" t="s">
        <v>93</v>
      </c>
      <c r="I37" s="121"/>
      <c r="J37" s="122"/>
      <c r="K37" s="122"/>
      <c r="L37" s="122"/>
      <c r="M37" s="122"/>
      <c r="N37" s="122"/>
      <c r="O37" s="122"/>
      <c r="P37" s="122"/>
      <c r="Q37" s="122"/>
      <c r="R37" s="107" t="s">
        <v>87</v>
      </c>
      <c r="S37" s="108"/>
      <c r="T37" s="108"/>
      <c r="U37" s="21">
        <v>0.12</v>
      </c>
      <c r="V37" s="15" t="s">
        <v>88</v>
      </c>
      <c r="W37" s="16"/>
      <c r="X37" s="18"/>
      <c r="Y37" s="119"/>
    </row>
    <row r="38" spans="1:25">
      <c r="A38" s="12" t="s">
        <v>37</v>
      </c>
      <c r="B38" s="36">
        <v>8000</v>
      </c>
      <c r="C38" s="13" t="s">
        <v>94</v>
      </c>
      <c r="D38" s="129" t="s">
        <v>95</v>
      </c>
      <c r="E38" s="129"/>
      <c r="F38" s="129"/>
      <c r="G38" s="129"/>
      <c r="H38" s="130"/>
      <c r="I38" s="130"/>
      <c r="J38" s="14"/>
      <c r="K38" s="15"/>
      <c r="L38" s="15"/>
      <c r="M38" s="15"/>
      <c r="N38" s="15"/>
      <c r="O38" s="15"/>
      <c r="P38" s="15"/>
      <c r="Q38" s="15"/>
      <c r="R38" s="108" t="s">
        <v>87</v>
      </c>
      <c r="S38" s="108"/>
      <c r="T38" s="108"/>
      <c r="U38" s="21">
        <v>0.15</v>
      </c>
      <c r="V38" s="15" t="s">
        <v>96</v>
      </c>
      <c r="W38" s="16"/>
      <c r="X38" s="18"/>
      <c r="Y38" s="120"/>
    </row>
    <row r="39" spans="1:25">
      <c r="A39" s="12" t="s">
        <v>37</v>
      </c>
      <c r="B39" s="36">
        <v>8001</v>
      </c>
      <c r="C39" s="13" t="s">
        <v>97</v>
      </c>
      <c r="D39" s="129"/>
      <c r="E39" s="129"/>
      <c r="F39" s="129"/>
      <c r="G39" s="129"/>
      <c r="H39" s="129"/>
      <c r="I39" s="129"/>
      <c r="J39" s="14"/>
      <c r="K39" s="15"/>
      <c r="L39" s="15"/>
      <c r="M39" s="15"/>
      <c r="N39" s="15"/>
      <c r="O39" s="15"/>
      <c r="P39" s="15"/>
      <c r="Q39" s="15"/>
      <c r="R39" s="108" t="s">
        <v>87</v>
      </c>
      <c r="S39" s="108"/>
      <c r="T39" s="108"/>
      <c r="U39" s="21">
        <v>0.15</v>
      </c>
      <c r="V39" s="15" t="s">
        <v>96</v>
      </c>
      <c r="W39" s="16"/>
      <c r="X39" s="18"/>
      <c r="Y39" s="18" t="s">
        <v>45</v>
      </c>
    </row>
    <row r="40" spans="1:25">
      <c r="A40" s="12" t="s">
        <v>37</v>
      </c>
      <c r="B40" s="36">
        <v>8002</v>
      </c>
      <c r="C40" s="13" t="s">
        <v>98</v>
      </c>
      <c r="D40" s="129"/>
      <c r="E40" s="129"/>
      <c r="F40" s="129"/>
      <c r="G40" s="129"/>
      <c r="H40" s="129"/>
      <c r="I40" s="129"/>
      <c r="J40" s="14"/>
      <c r="K40" s="15"/>
      <c r="L40" s="15"/>
      <c r="M40" s="15"/>
      <c r="N40" s="15"/>
      <c r="O40" s="15"/>
      <c r="P40" s="15"/>
      <c r="Q40" s="15"/>
      <c r="R40" s="108" t="s">
        <v>87</v>
      </c>
      <c r="S40" s="108"/>
      <c r="T40" s="108"/>
      <c r="U40" s="21">
        <v>0.15</v>
      </c>
      <c r="V40" s="15" t="s">
        <v>96</v>
      </c>
      <c r="W40" s="16"/>
      <c r="X40" s="18"/>
      <c r="Y40" s="18" t="s">
        <v>55</v>
      </c>
    </row>
    <row r="41" spans="1:25" ht="16.5" customHeight="1">
      <c r="A41" s="12" t="s">
        <v>37</v>
      </c>
      <c r="B41" s="36">
        <v>8100</v>
      </c>
      <c r="C41" s="13" t="s">
        <v>99</v>
      </c>
      <c r="D41" s="105" t="s">
        <v>100</v>
      </c>
      <c r="E41" s="105"/>
      <c r="F41" s="105"/>
      <c r="G41" s="105"/>
      <c r="H41" s="105"/>
      <c r="I41" s="105"/>
      <c r="J41" s="22"/>
      <c r="K41" s="22"/>
      <c r="L41" s="22"/>
      <c r="R41" s="131" t="s">
        <v>87</v>
      </c>
      <c r="S41" s="131"/>
      <c r="T41" s="131"/>
      <c r="U41" s="23">
        <v>0.1</v>
      </c>
      <c r="V41" s="9" t="s">
        <v>96</v>
      </c>
      <c r="X41" s="18"/>
      <c r="Y41" s="18" t="s">
        <v>41</v>
      </c>
    </row>
    <row r="42" spans="1:25" ht="16.5" customHeight="1">
      <c r="A42" s="12" t="s">
        <v>37</v>
      </c>
      <c r="B42" s="36">
        <v>8101</v>
      </c>
      <c r="C42" s="13" t="s">
        <v>101</v>
      </c>
      <c r="D42" s="105"/>
      <c r="E42" s="105"/>
      <c r="F42" s="105"/>
      <c r="G42" s="105"/>
      <c r="H42" s="105"/>
      <c r="I42" s="105"/>
      <c r="J42" s="24"/>
      <c r="K42" s="25"/>
      <c r="L42" s="25"/>
      <c r="M42" s="15"/>
      <c r="N42" s="15"/>
      <c r="O42" s="15"/>
      <c r="P42" s="15"/>
      <c r="Q42" s="15"/>
      <c r="R42" s="108" t="s">
        <v>87</v>
      </c>
      <c r="S42" s="108"/>
      <c r="T42" s="108"/>
      <c r="U42" s="21">
        <v>0.1</v>
      </c>
      <c r="V42" s="15" t="s">
        <v>96</v>
      </c>
      <c r="W42" s="16"/>
      <c r="X42" s="18"/>
      <c r="Y42" s="18" t="s">
        <v>45</v>
      </c>
    </row>
    <row r="43" spans="1:25" ht="16.5" customHeight="1">
      <c r="A43" s="12" t="s">
        <v>37</v>
      </c>
      <c r="B43" s="36">
        <v>8102</v>
      </c>
      <c r="C43" s="13" t="s">
        <v>102</v>
      </c>
      <c r="D43" s="105"/>
      <c r="E43" s="105"/>
      <c r="F43" s="105"/>
      <c r="G43" s="105"/>
      <c r="H43" s="105"/>
      <c r="I43" s="105"/>
      <c r="J43" s="22"/>
      <c r="K43" s="22"/>
      <c r="L43" s="22"/>
      <c r="R43" s="131" t="s">
        <v>87</v>
      </c>
      <c r="S43" s="131"/>
      <c r="T43" s="131"/>
      <c r="U43" s="23">
        <v>0.1</v>
      </c>
      <c r="V43" s="9" t="s">
        <v>96</v>
      </c>
      <c r="X43" s="18"/>
      <c r="Y43" s="18" t="s">
        <v>55</v>
      </c>
    </row>
    <row r="44" spans="1:25" ht="16.5" customHeight="1">
      <c r="A44" s="12" t="s">
        <v>37</v>
      </c>
      <c r="B44" s="36">
        <v>8110</v>
      </c>
      <c r="C44" s="13" t="s">
        <v>103</v>
      </c>
      <c r="D44" s="105" t="s">
        <v>104</v>
      </c>
      <c r="E44" s="105"/>
      <c r="F44" s="105"/>
      <c r="G44" s="105"/>
      <c r="H44" s="105"/>
      <c r="I44" s="105"/>
      <c r="J44" s="24"/>
      <c r="K44" s="25"/>
      <c r="L44" s="25"/>
      <c r="M44" s="15"/>
      <c r="N44" s="15"/>
      <c r="O44" s="15"/>
      <c r="P44" s="15"/>
      <c r="Q44" s="15"/>
      <c r="R44" s="108" t="s">
        <v>87</v>
      </c>
      <c r="S44" s="108"/>
      <c r="T44" s="108"/>
      <c r="U44" s="21">
        <v>0.05</v>
      </c>
      <c r="V44" s="15" t="s">
        <v>96</v>
      </c>
      <c r="W44" s="16"/>
      <c r="X44" s="18"/>
      <c r="Y44" s="18" t="s">
        <v>41</v>
      </c>
    </row>
    <row r="45" spans="1:25" ht="16.5" customHeight="1">
      <c r="A45" s="12" t="s">
        <v>37</v>
      </c>
      <c r="B45" s="36">
        <v>8111</v>
      </c>
      <c r="C45" s="13" t="s">
        <v>105</v>
      </c>
      <c r="D45" s="105"/>
      <c r="E45" s="105"/>
      <c r="F45" s="105"/>
      <c r="G45" s="105"/>
      <c r="H45" s="105"/>
      <c r="I45" s="105"/>
      <c r="J45" s="24"/>
      <c r="K45" s="25"/>
      <c r="L45" s="25"/>
      <c r="M45" s="15"/>
      <c r="N45" s="15"/>
      <c r="O45" s="15"/>
      <c r="P45" s="15"/>
      <c r="Q45" s="15"/>
      <c r="R45" s="108" t="s">
        <v>87</v>
      </c>
      <c r="S45" s="108"/>
      <c r="T45" s="108"/>
      <c r="U45" s="21">
        <v>0.05</v>
      </c>
      <c r="V45" s="15" t="s">
        <v>96</v>
      </c>
      <c r="W45" s="16"/>
      <c r="X45" s="18"/>
      <c r="Y45" s="18" t="s">
        <v>45</v>
      </c>
    </row>
    <row r="46" spans="1:25" ht="16.5" customHeight="1">
      <c r="A46" s="12" t="s">
        <v>37</v>
      </c>
      <c r="B46" s="36">
        <v>8112</v>
      </c>
      <c r="C46" s="13" t="s">
        <v>106</v>
      </c>
      <c r="D46" s="105"/>
      <c r="E46" s="105"/>
      <c r="F46" s="105"/>
      <c r="G46" s="105"/>
      <c r="H46" s="105"/>
      <c r="I46" s="105"/>
      <c r="J46" s="24"/>
      <c r="K46" s="25"/>
      <c r="L46" s="25"/>
      <c r="M46" s="15"/>
      <c r="N46" s="15"/>
      <c r="O46" s="15"/>
      <c r="P46" s="15"/>
      <c r="Q46" s="15"/>
      <c r="R46" s="108" t="s">
        <v>87</v>
      </c>
      <c r="S46" s="108"/>
      <c r="T46" s="108"/>
      <c r="U46" s="21">
        <v>0.05</v>
      </c>
      <c r="V46" s="15" t="s">
        <v>96</v>
      </c>
      <c r="W46" s="16"/>
      <c r="X46" s="18"/>
      <c r="Y46" s="18" t="s">
        <v>55</v>
      </c>
    </row>
    <row r="47" spans="1:25">
      <c r="A47" s="12" t="s">
        <v>37</v>
      </c>
      <c r="B47" s="36">
        <v>4001</v>
      </c>
      <c r="C47" s="13" t="s">
        <v>107</v>
      </c>
      <c r="D47" s="9" t="s">
        <v>108</v>
      </c>
      <c r="U47" s="9">
        <v>200</v>
      </c>
      <c r="V47" s="9" t="s">
        <v>109</v>
      </c>
      <c r="X47" s="18">
        <v>200</v>
      </c>
      <c r="Y47" s="100" t="s">
        <v>89</v>
      </c>
    </row>
    <row r="48" spans="1:25">
      <c r="A48" s="12" t="s">
        <v>37</v>
      </c>
      <c r="B48" s="36">
        <v>4003</v>
      </c>
      <c r="C48" s="13" t="s">
        <v>110</v>
      </c>
      <c r="D48" s="116" t="s">
        <v>111</v>
      </c>
      <c r="E48" s="116"/>
      <c r="F48" s="116"/>
      <c r="G48" s="116"/>
      <c r="H48" s="116"/>
      <c r="I48" s="116"/>
      <c r="J48" s="14" t="s">
        <v>112</v>
      </c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>
        <v>100</v>
      </c>
      <c r="V48" s="15" t="s">
        <v>109</v>
      </c>
      <c r="W48" s="16"/>
      <c r="X48" s="18">
        <v>100</v>
      </c>
      <c r="Y48" s="101"/>
    </row>
    <row r="49" spans="1:25">
      <c r="A49" s="12" t="s">
        <v>37</v>
      </c>
      <c r="B49" s="36">
        <v>4002</v>
      </c>
      <c r="C49" s="13" t="s">
        <v>113</v>
      </c>
      <c r="D49" s="116"/>
      <c r="E49" s="116"/>
      <c r="F49" s="116"/>
      <c r="G49" s="116"/>
      <c r="H49" s="116"/>
      <c r="I49" s="116"/>
      <c r="J49" s="14" t="s">
        <v>114</v>
      </c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>
        <v>200</v>
      </c>
      <c r="V49" s="15" t="s">
        <v>109</v>
      </c>
      <c r="W49" s="16"/>
      <c r="X49" s="18">
        <v>200</v>
      </c>
      <c r="Y49" s="102"/>
    </row>
    <row r="50" spans="1:25">
      <c r="A50" s="12" t="s">
        <v>37</v>
      </c>
      <c r="B50" s="36">
        <v>6102</v>
      </c>
      <c r="C50" s="13" t="s">
        <v>115</v>
      </c>
      <c r="D50" s="9" t="s">
        <v>116</v>
      </c>
      <c r="U50" s="9">
        <v>50</v>
      </c>
      <c r="V50" s="9" t="s">
        <v>109</v>
      </c>
      <c r="X50" s="18">
        <v>50</v>
      </c>
      <c r="Y50" s="18" t="s">
        <v>117</v>
      </c>
    </row>
    <row r="51" spans="1:25" ht="16.5" customHeight="1">
      <c r="A51" s="12" t="s">
        <v>37</v>
      </c>
      <c r="B51" s="36">
        <v>6269</v>
      </c>
      <c r="C51" s="13" t="s">
        <v>118</v>
      </c>
      <c r="D51" s="135" t="s">
        <v>147</v>
      </c>
      <c r="E51" s="136"/>
      <c r="F51" s="136"/>
      <c r="G51" s="137"/>
      <c r="H51" s="14" t="s">
        <v>158</v>
      </c>
      <c r="I51" s="15"/>
      <c r="J51" s="15"/>
      <c r="K51" s="15"/>
      <c r="L51" s="15"/>
      <c r="M51" s="15"/>
      <c r="N51" s="15"/>
      <c r="O51" s="15"/>
      <c r="P51" s="31"/>
      <c r="Q51" s="15"/>
      <c r="R51" s="108" t="s">
        <v>148</v>
      </c>
      <c r="S51" s="108"/>
      <c r="T51" s="108"/>
      <c r="U51" s="108"/>
      <c r="V51" s="108"/>
      <c r="W51" s="16" t="s">
        <v>96</v>
      </c>
      <c r="X51" s="18"/>
      <c r="Y51" s="132" t="s">
        <v>41</v>
      </c>
    </row>
    <row r="52" spans="1:25">
      <c r="A52" s="12" t="s">
        <v>37</v>
      </c>
      <c r="B52" s="36">
        <v>6270</v>
      </c>
      <c r="C52" s="13" t="s">
        <v>119</v>
      </c>
      <c r="D52" s="138"/>
      <c r="E52" s="139"/>
      <c r="F52" s="139"/>
      <c r="G52" s="140"/>
      <c r="H52" s="9" t="s">
        <v>159</v>
      </c>
      <c r="I52" s="30"/>
      <c r="J52" s="31"/>
      <c r="K52" s="31"/>
      <c r="L52" s="31"/>
      <c r="M52" s="31"/>
      <c r="N52" s="31"/>
      <c r="O52" s="31"/>
      <c r="P52" s="31"/>
      <c r="Q52" s="31"/>
      <c r="R52" s="134" t="s">
        <v>149</v>
      </c>
      <c r="S52" s="134"/>
      <c r="T52" s="134"/>
      <c r="U52" s="134"/>
      <c r="V52" s="134"/>
      <c r="W52" s="31" t="s">
        <v>96</v>
      </c>
      <c r="X52" s="18"/>
      <c r="Y52" s="119"/>
    </row>
    <row r="53" spans="1:25">
      <c r="A53" s="12" t="s">
        <v>37</v>
      </c>
      <c r="B53" s="36">
        <v>6271</v>
      </c>
      <c r="C53" s="13" t="s">
        <v>120</v>
      </c>
      <c r="D53" s="138"/>
      <c r="E53" s="139"/>
      <c r="F53" s="139"/>
      <c r="G53" s="140"/>
      <c r="H53" s="32" t="s">
        <v>160</v>
      </c>
      <c r="R53" s="131" t="s">
        <v>150</v>
      </c>
      <c r="S53" s="131"/>
      <c r="T53" s="131"/>
      <c r="U53" s="131"/>
      <c r="V53" s="131"/>
      <c r="W53" s="9" t="s">
        <v>96</v>
      </c>
      <c r="X53" s="29"/>
      <c r="Y53" s="119"/>
    </row>
    <row r="54" spans="1:25">
      <c r="A54" s="12" t="s">
        <v>37</v>
      </c>
      <c r="B54" s="36">
        <v>6380</v>
      </c>
      <c r="C54" s="13" t="s">
        <v>146</v>
      </c>
      <c r="D54" s="141"/>
      <c r="E54" s="142"/>
      <c r="F54" s="142"/>
      <c r="G54" s="143"/>
      <c r="H54" s="30" t="s">
        <v>161</v>
      </c>
      <c r="I54" s="35"/>
      <c r="J54" s="35"/>
      <c r="K54" s="35"/>
      <c r="L54" s="35"/>
      <c r="M54" s="34"/>
      <c r="N54" s="31"/>
      <c r="O54" s="31"/>
      <c r="P54" s="31"/>
      <c r="Q54" s="31"/>
      <c r="R54" s="134" t="s">
        <v>151</v>
      </c>
      <c r="S54" s="134"/>
      <c r="T54" s="134"/>
      <c r="U54" s="134"/>
      <c r="V54" s="134"/>
      <c r="W54" s="33" t="s">
        <v>96</v>
      </c>
      <c r="X54" s="18"/>
      <c r="Y54" s="133"/>
    </row>
  </sheetData>
  <mergeCells count="56">
    <mergeCell ref="Y51:Y54"/>
    <mergeCell ref="R54:V54"/>
    <mergeCell ref="R52:V52"/>
    <mergeCell ref="R53:V53"/>
    <mergeCell ref="D44:I46"/>
    <mergeCell ref="R44:T44"/>
    <mergeCell ref="R45:T45"/>
    <mergeCell ref="R46:T46"/>
    <mergeCell ref="Y47:Y49"/>
    <mergeCell ref="D48:I49"/>
    <mergeCell ref="D51:G54"/>
    <mergeCell ref="R51:V51"/>
    <mergeCell ref="D38:I40"/>
    <mergeCell ref="R38:T38"/>
    <mergeCell ref="R39:T39"/>
    <mergeCell ref="R40:T40"/>
    <mergeCell ref="D41:I43"/>
    <mergeCell ref="R41:T41"/>
    <mergeCell ref="R42:T42"/>
    <mergeCell ref="R43:T43"/>
    <mergeCell ref="F5:J6"/>
    <mergeCell ref="F7:J8"/>
    <mergeCell ref="F9:J10"/>
    <mergeCell ref="D11:E14"/>
    <mergeCell ref="Y11:Y14"/>
    <mergeCell ref="F12:J13"/>
    <mergeCell ref="D5:E10"/>
    <mergeCell ref="A3:B3"/>
    <mergeCell ref="C3:C4"/>
    <mergeCell ref="Y3:Y4"/>
    <mergeCell ref="D3:W4"/>
    <mergeCell ref="X3:X4"/>
    <mergeCell ref="Y21:Y24"/>
    <mergeCell ref="I22:M23"/>
    <mergeCell ref="D35:G37"/>
    <mergeCell ref="H35:Q35"/>
    <mergeCell ref="R35:T35"/>
    <mergeCell ref="D15:F24"/>
    <mergeCell ref="G15:H20"/>
    <mergeCell ref="I15:M16"/>
    <mergeCell ref="I17:M18"/>
    <mergeCell ref="I19:M20"/>
    <mergeCell ref="G21:H24"/>
    <mergeCell ref="Y35:Y38"/>
    <mergeCell ref="H36:Q36"/>
    <mergeCell ref="R36:T36"/>
    <mergeCell ref="H37:Q37"/>
    <mergeCell ref="R37:T37"/>
    <mergeCell ref="Y31:Y34"/>
    <mergeCell ref="D25:F34"/>
    <mergeCell ref="G25:H30"/>
    <mergeCell ref="G31:H34"/>
    <mergeCell ref="I25:M26"/>
    <mergeCell ref="I27:M28"/>
    <mergeCell ref="I29:M30"/>
    <mergeCell ref="I32:M33"/>
  </mergeCells>
  <phoneticPr fontId="1"/>
  <pageMargins left="0.25" right="0.25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76455-9CAD-4C0D-9771-D700E026934D}">
  <sheetPr>
    <pageSetUpPr fitToPage="1"/>
  </sheetPr>
  <dimension ref="A1:J46"/>
  <sheetViews>
    <sheetView zoomScaleNormal="100" workbookViewId="0">
      <selection activeCell="M13" sqref="M13"/>
    </sheetView>
  </sheetViews>
  <sheetFormatPr defaultRowHeight="16.5"/>
  <cols>
    <col min="1" max="2" width="4.5" style="37" customWidth="1"/>
    <col min="3" max="3" width="29.08203125" style="38" customWidth="1"/>
    <col min="4" max="4" width="7.9140625" style="28" customWidth="1"/>
    <col min="5" max="5" width="34.08203125" style="28" customWidth="1"/>
    <col min="6" max="6" width="6.33203125" style="28" bestFit="1" customWidth="1"/>
    <col min="7" max="7" width="7.5" style="28" customWidth="1"/>
    <col min="8" max="8" width="5" style="28" customWidth="1"/>
    <col min="9" max="9" width="3.5" style="28" customWidth="1"/>
    <col min="10" max="10" width="30.5" style="28" hidden="1" customWidth="1"/>
    <col min="11" max="14" width="8.6640625" style="28" customWidth="1"/>
    <col min="15" max="16384" width="8.6640625" style="28"/>
  </cols>
  <sheetData>
    <row r="1" spans="1:10">
      <c r="A1" s="37">
        <v>2</v>
      </c>
      <c r="B1" s="28" t="s">
        <v>17</v>
      </c>
    </row>
    <row r="2" spans="1:10">
      <c r="B2" s="39" t="s">
        <v>9</v>
      </c>
    </row>
    <row r="3" spans="1:10">
      <c r="B3" s="40" t="s">
        <v>22</v>
      </c>
      <c r="C3" s="38" t="s">
        <v>23</v>
      </c>
    </row>
    <row r="4" spans="1:10" s="41" customFormat="1" ht="17.5" customHeight="1">
      <c r="A4" s="146" t="s">
        <v>0</v>
      </c>
      <c r="B4" s="146"/>
      <c r="C4" s="146" t="s">
        <v>1</v>
      </c>
      <c r="D4" s="150"/>
      <c r="E4" s="152" t="s">
        <v>153</v>
      </c>
      <c r="F4" s="154" t="s">
        <v>12</v>
      </c>
      <c r="G4" s="147" t="s">
        <v>2</v>
      </c>
      <c r="H4" s="149" t="s">
        <v>21</v>
      </c>
      <c r="J4" s="41" t="s">
        <v>19</v>
      </c>
    </row>
    <row r="5" spans="1:10" s="41" customFormat="1" ht="30" customHeight="1">
      <c r="A5" s="42" t="s">
        <v>4</v>
      </c>
      <c r="B5" s="42" t="s">
        <v>5</v>
      </c>
      <c r="C5" s="146"/>
      <c r="D5" s="151"/>
      <c r="E5" s="153"/>
      <c r="F5" s="155"/>
      <c r="G5" s="148"/>
      <c r="H5" s="149"/>
    </row>
    <row r="6" spans="1:10" ht="16.5" customHeight="1">
      <c r="A6" s="27" t="s">
        <v>10</v>
      </c>
      <c r="B6" s="26">
        <v>1100</v>
      </c>
      <c r="C6" s="44" t="s">
        <v>11</v>
      </c>
      <c r="D6" s="158"/>
      <c r="E6" s="159"/>
      <c r="F6" s="45">
        <v>0.9</v>
      </c>
      <c r="G6" s="68">
        <v>953</v>
      </c>
      <c r="H6" s="144" t="s">
        <v>6</v>
      </c>
      <c r="J6" s="28" t="s">
        <v>18</v>
      </c>
    </row>
    <row r="7" spans="1:10">
      <c r="A7" s="27" t="s">
        <v>10</v>
      </c>
      <c r="B7" s="26">
        <v>1101</v>
      </c>
      <c r="C7" s="44" t="s">
        <v>11</v>
      </c>
      <c r="D7" s="47"/>
      <c r="E7" s="59" t="s">
        <v>13</v>
      </c>
      <c r="F7" s="45">
        <v>0.9</v>
      </c>
      <c r="G7" s="48">
        <f>ROUND(G6*245/1000,0)</f>
        <v>233</v>
      </c>
      <c r="H7" s="145"/>
      <c r="J7" s="28" t="s">
        <v>154</v>
      </c>
    </row>
    <row r="8" spans="1:10">
      <c r="A8" s="27" t="s">
        <v>10</v>
      </c>
      <c r="B8" s="26">
        <v>1102</v>
      </c>
      <c r="C8" s="44" t="s">
        <v>11</v>
      </c>
      <c r="D8" s="47"/>
      <c r="E8" s="59" t="s">
        <v>14</v>
      </c>
      <c r="F8" s="45">
        <v>0.9</v>
      </c>
      <c r="G8" s="48">
        <f>ROUND(G6*224/1000,0)</f>
        <v>213</v>
      </c>
      <c r="H8" s="145"/>
      <c r="J8" s="28" t="s">
        <v>155</v>
      </c>
    </row>
    <row r="9" spans="1:10">
      <c r="A9" s="27" t="s">
        <v>10</v>
      </c>
      <c r="B9" s="26">
        <v>1103</v>
      </c>
      <c r="C9" s="44" t="s">
        <v>11</v>
      </c>
      <c r="D9" s="47"/>
      <c r="E9" s="59" t="s">
        <v>15</v>
      </c>
      <c r="F9" s="45">
        <v>0.9</v>
      </c>
      <c r="G9" s="48">
        <f>ROUND(G6*182/1000,0)</f>
        <v>173</v>
      </c>
      <c r="H9" s="145"/>
      <c r="J9" s="28" t="s">
        <v>156</v>
      </c>
    </row>
    <row r="10" spans="1:10" ht="16.5" customHeight="1">
      <c r="A10" s="27" t="s">
        <v>10</v>
      </c>
      <c r="B10" s="26">
        <v>2201</v>
      </c>
      <c r="C10" s="44" t="s">
        <v>11</v>
      </c>
      <c r="D10" s="47"/>
      <c r="E10" s="59" t="s">
        <v>152</v>
      </c>
      <c r="F10" s="45">
        <v>0.9</v>
      </c>
      <c r="G10" s="48">
        <f>ROUND(G6*145/1000,0)</f>
        <v>138</v>
      </c>
      <c r="H10" s="145"/>
      <c r="J10" s="28" t="s">
        <v>157</v>
      </c>
    </row>
    <row r="11" spans="1:10">
      <c r="A11" s="27" t="s">
        <v>10</v>
      </c>
      <c r="B11" s="27">
        <v>4015</v>
      </c>
      <c r="C11" s="44" t="s">
        <v>134</v>
      </c>
      <c r="D11" s="60" t="s">
        <v>16</v>
      </c>
      <c r="E11" s="61"/>
      <c r="F11" s="45">
        <v>0.9</v>
      </c>
      <c r="G11" s="48">
        <f>ROUND(G6*99/100,0)</f>
        <v>943</v>
      </c>
      <c r="H11" s="144" t="s">
        <v>6</v>
      </c>
      <c r="J11" s="28" t="s">
        <v>20</v>
      </c>
    </row>
    <row r="12" spans="1:10" ht="16.5" customHeight="1">
      <c r="A12" s="27" t="s">
        <v>10</v>
      </c>
      <c r="B12" s="27">
        <v>4016</v>
      </c>
      <c r="C12" s="44" t="s">
        <v>134</v>
      </c>
      <c r="D12" s="49"/>
      <c r="E12" s="59" t="s">
        <v>13</v>
      </c>
      <c r="F12" s="45">
        <v>0.9</v>
      </c>
      <c r="G12" s="48">
        <f>ROUND(G11*245/1000,0)</f>
        <v>231</v>
      </c>
      <c r="H12" s="145"/>
      <c r="J12" s="28" t="s">
        <v>154</v>
      </c>
    </row>
    <row r="13" spans="1:10" ht="16.5" customHeight="1">
      <c r="A13" s="27" t="s">
        <v>10</v>
      </c>
      <c r="B13" s="27">
        <v>4017</v>
      </c>
      <c r="C13" s="44" t="s">
        <v>134</v>
      </c>
      <c r="D13" s="49"/>
      <c r="E13" s="59" t="s">
        <v>14</v>
      </c>
      <c r="F13" s="45">
        <v>0.9</v>
      </c>
      <c r="G13" s="48">
        <f>ROUND(G11*224/1000,0)</f>
        <v>211</v>
      </c>
      <c r="H13" s="145"/>
      <c r="J13" s="28" t="s">
        <v>155</v>
      </c>
    </row>
    <row r="14" spans="1:10">
      <c r="A14" s="27" t="s">
        <v>10</v>
      </c>
      <c r="B14" s="27">
        <v>4018</v>
      </c>
      <c r="C14" s="44" t="s">
        <v>134</v>
      </c>
      <c r="E14" s="59" t="s">
        <v>15</v>
      </c>
      <c r="F14" s="45">
        <v>0.9</v>
      </c>
      <c r="G14" s="48">
        <f>ROUND(G11*182/1000,0)</f>
        <v>172</v>
      </c>
      <c r="H14" s="145"/>
      <c r="J14" s="28" t="s">
        <v>156</v>
      </c>
    </row>
    <row r="15" spans="1:10">
      <c r="A15" s="27" t="s">
        <v>10</v>
      </c>
      <c r="B15" s="27">
        <v>4019</v>
      </c>
      <c r="C15" s="44" t="s">
        <v>134</v>
      </c>
      <c r="D15" s="47"/>
      <c r="E15" s="59" t="s">
        <v>152</v>
      </c>
      <c r="F15" s="45">
        <v>0.9</v>
      </c>
      <c r="G15" s="48">
        <f>ROUND(G11*145/1000,0)</f>
        <v>137</v>
      </c>
      <c r="H15" s="145"/>
      <c r="J15" s="28" t="s">
        <v>157</v>
      </c>
    </row>
    <row r="16" spans="1:10">
      <c r="A16" s="65" t="s">
        <v>10</v>
      </c>
      <c r="B16" s="65">
        <v>6270</v>
      </c>
      <c r="C16" s="44" t="s">
        <v>183</v>
      </c>
      <c r="D16" s="60" t="s">
        <v>184</v>
      </c>
      <c r="E16" s="61"/>
      <c r="F16" s="45">
        <v>0.9</v>
      </c>
      <c r="G16" s="48">
        <f>ROUND(G6*99/100,0)</f>
        <v>943</v>
      </c>
      <c r="H16" s="144" t="s">
        <v>6</v>
      </c>
      <c r="J16" s="28" t="s">
        <v>20</v>
      </c>
    </row>
    <row r="17" spans="1:10" ht="16.5" customHeight="1">
      <c r="A17" s="65" t="s">
        <v>10</v>
      </c>
      <c r="B17" s="65">
        <v>6271</v>
      </c>
      <c r="C17" s="44" t="s">
        <v>183</v>
      </c>
      <c r="D17" s="49"/>
      <c r="E17" s="59" t="s">
        <v>13</v>
      </c>
      <c r="F17" s="45">
        <v>0.9</v>
      </c>
      <c r="G17" s="48">
        <f>ROUND(G16*245/1000,0)</f>
        <v>231</v>
      </c>
      <c r="H17" s="145"/>
      <c r="J17" s="28" t="s">
        <v>154</v>
      </c>
    </row>
    <row r="18" spans="1:10" ht="16.5" customHeight="1">
      <c r="A18" s="65" t="s">
        <v>10</v>
      </c>
      <c r="B18" s="65">
        <v>6272</v>
      </c>
      <c r="C18" s="44" t="s">
        <v>183</v>
      </c>
      <c r="D18" s="49"/>
      <c r="E18" s="59" t="s">
        <v>14</v>
      </c>
      <c r="F18" s="45">
        <v>0.9</v>
      </c>
      <c r="G18" s="48">
        <f>ROUND(G16*224/1000,0)</f>
        <v>211</v>
      </c>
      <c r="H18" s="145"/>
      <c r="J18" s="28" t="s">
        <v>155</v>
      </c>
    </row>
    <row r="19" spans="1:10">
      <c r="A19" s="65" t="s">
        <v>10</v>
      </c>
      <c r="B19" s="65">
        <v>6273</v>
      </c>
      <c r="C19" s="44" t="s">
        <v>183</v>
      </c>
      <c r="E19" s="59" t="s">
        <v>15</v>
      </c>
      <c r="F19" s="45">
        <v>0.9</v>
      </c>
      <c r="G19" s="48">
        <f>ROUND(G16*182/1000,0)</f>
        <v>172</v>
      </c>
      <c r="H19" s="145"/>
      <c r="J19" s="28" t="s">
        <v>156</v>
      </c>
    </row>
    <row r="20" spans="1:10">
      <c r="A20" s="65" t="s">
        <v>10</v>
      </c>
      <c r="B20" s="65">
        <v>6274</v>
      </c>
      <c r="C20" s="44" t="s">
        <v>183</v>
      </c>
      <c r="D20" s="47"/>
      <c r="E20" s="59" t="s">
        <v>152</v>
      </c>
      <c r="F20" s="45">
        <v>0.9</v>
      </c>
      <c r="G20" s="48">
        <f>ROUND(G16*145/1000,0)</f>
        <v>137</v>
      </c>
      <c r="H20" s="145"/>
      <c r="J20" s="28" t="s">
        <v>157</v>
      </c>
    </row>
    <row r="21" spans="1:10">
      <c r="A21" s="65" t="s">
        <v>10</v>
      </c>
      <c r="B21" s="65">
        <v>6275</v>
      </c>
      <c r="C21" s="44" t="s">
        <v>185</v>
      </c>
      <c r="D21" s="60" t="s">
        <v>192</v>
      </c>
      <c r="E21" s="61"/>
      <c r="F21" s="45">
        <v>0.9</v>
      </c>
      <c r="G21" s="48">
        <f>ROUND(953*99/100*99/100,0)</f>
        <v>934</v>
      </c>
      <c r="H21" s="144" t="s">
        <v>6</v>
      </c>
      <c r="J21" s="67" t="s">
        <v>199</v>
      </c>
    </row>
    <row r="22" spans="1:10" ht="16.5" customHeight="1">
      <c r="A22" s="65" t="s">
        <v>10</v>
      </c>
      <c r="B22" s="65">
        <v>6276</v>
      </c>
      <c r="C22" s="44" t="s">
        <v>185</v>
      </c>
      <c r="D22" s="49"/>
      <c r="E22" s="59" t="s">
        <v>13</v>
      </c>
      <c r="F22" s="45">
        <v>0.9</v>
      </c>
      <c r="G22" s="48">
        <f>ROUND(G21*245/1000,0)</f>
        <v>229</v>
      </c>
      <c r="H22" s="145"/>
      <c r="J22" s="28" t="s">
        <v>154</v>
      </c>
    </row>
    <row r="23" spans="1:10" ht="16.5" customHeight="1">
      <c r="A23" s="65" t="s">
        <v>10</v>
      </c>
      <c r="B23" s="65">
        <v>6277</v>
      </c>
      <c r="C23" s="44" t="s">
        <v>185</v>
      </c>
      <c r="D23" s="49"/>
      <c r="E23" s="59" t="s">
        <v>14</v>
      </c>
      <c r="F23" s="45">
        <v>0.9</v>
      </c>
      <c r="G23" s="48">
        <f>ROUND(G21*224/1000,0)</f>
        <v>209</v>
      </c>
      <c r="H23" s="145"/>
      <c r="J23" s="28" t="s">
        <v>155</v>
      </c>
    </row>
    <row r="24" spans="1:10">
      <c r="A24" s="65" t="s">
        <v>10</v>
      </c>
      <c r="B24" s="65">
        <v>6278</v>
      </c>
      <c r="C24" s="44" t="s">
        <v>185</v>
      </c>
      <c r="E24" s="59" t="s">
        <v>15</v>
      </c>
      <c r="F24" s="45">
        <v>0.9</v>
      </c>
      <c r="G24" s="48">
        <f>ROUND(G21*182/1000,0)</f>
        <v>170</v>
      </c>
      <c r="H24" s="145"/>
      <c r="J24" s="28" t="s">
        <v>156</v>
      </c>
    </row>
    <row r="25" spans="1:10">
      <c r="A25" s="65" t="s">
        <v>10</v>
      </c>
      <c r="B25" s="65">
        <v>6279</v>
      </c>
      <c r="C25" s="44" t="s">
        <v>185</v>
      </c>
      <c r="D25" s="47"/>
      <c r="E25" s="59" t="s">
        <v>152</v>
      </c>
      <c r="F25" s="45">
        <v>0.9</v>
      </c>
      <c r="G25" s="48">
        <f>ROUND(G21*145/1000,0)</f>
        <v>135</v>
      </c>
      <c r="H25" s="145"/>
      <c r="J25" s="28" t="s">
        <v>157</v>
      </c>
    </row>
    <row r="26" spans="1:10" ht="16.5" customHeight="1">
      <c r="A26" s="27" t="s">
        <v>10</v>
      </c>
      <c r="B26" s="26">
        <v>1112</v>
      </c>
      <c r="C26" s="44" t="s">
        <v>133</v>
      </c>
      <c r="D26" s="160"/>
      <c r="E26" s="161"/>
      <c r="F26" s="45">
        <v>0.9</v>
      </c>
      <c r="G26" s="68">
        <f>ROUND(G6/30.42,0)</f>
        <v>31</v>
      </c>
      <c r="H26" s="144" t="s">
        <v>7</v>
      </c>
      <c r="J26" s="28" t="s">
        <v>24</v>
      </c>
    </row>
    <row r="27" spans="1:10">
      <c r="A27" s="27" t="s">
        <v>10</v>
      </c>
      <c r="B27" s="26">
        <v>1113</v>
      </c>
      <c r="C27" s="44" t="s">
        <v>133</v>
      </c>
      <c r="D27" s="62"/>
      <c r="E27" s="63" t="s">
        <v>13</v>
      </c>
      <c r="F27" s="45">
        <v>0.9</v>
      </c>
      <c r="G27" s="48">
        <f>ROUND(G26*245/1000,0)</f>
        <v>8</v>
      </c>
      <c r="H27" s="145"/>
      <c r="J27" s="28" t="s">
        <v>154</v>
      </c>
    </row>
    <row r="28" spans="1:10">
      <c r="A28" s="27" t="s">
        <v>10</v>
      </c>
      <c r="B28" s="26">
        <v>1114</v>
      </c>
      <c r="C28" s="44" t="s">
        <v>133</v>
      </c>
      <c r="D28" s="47"/>
      <c r="E28" s="59" t="s">
        <v>14</v>
      </c>
      <c r="F28" s="45">
        <v>0.9</v>
      </c>
      <c r="G28" s="48">
        <f>ROUND(G26*224/1000,0)</f>
        <v>7</v>
      </c>
      <c r="H28" s="145"/>
      <c r="J28" s="28" t="s">
        <v>155</v>
      </c>
    </row>
    <row r="29" spans="1:10">
      <c r="A29" s="27" t="s">
        <v>10</v>
      </c>
      <c r="B29" s="26">
        <v>1115</v>
      </c>
      <c r="C29" s="44" t="s">
        <v>133</v>
      </c>
      <c r="D29" s="47"/>
      <c r="E29" s="59" t="s">
        <v>15</v>
      </c>
      <c r="F29" s="45">
        <v>0.9</v>
      </c>
      <c r="G29" s="48">
        <f>ROUND(G26*182/1000,0)</f>
        <v>6</v>
      </c>
      <c r="H29" s="145"/>
      <c r="J29" s="28" t="s">
        <v>156</v>
      </c>
    </row>
    <row r="30" spans="1:10" ht="16.5" customHeight="1">
      <c r="A30" s="27" t="s">
        <v>10</v>
      </c>
      <c r="B30" s="26">
        <v>2205</v>
      </c>
      <c r="C30" s="44" t="s">
        <v>133</v>
      </c>
      <c r="D30" s="47"/>
      <c r="E30" s="59" t="s">
        <v>152</v>
      </c>
      <c r="F30" s="45">
        <v>0.9</v>
      </c>
      <c r="G30" s="48">
        <f>ROUND(G26*145/1000,0)</f>
        <v>4</v>
      </c>
      <c r="H30" s="145"/>
      <c r="J30" s="28" t="s">
        <v>157</v>
      </c>
    </row>
    <row r="31" spans="1:10" ht="18" customHeight="1">
      <c r="A31" s="27" t="s">
        <v>10</v>
      </c>
      <c r="B31" s="27">
        <v>4057</v>
      </c>
      <c r="C31" s="44" t="s">
        <v>145</v>
      </c>
      <c r="D31" s="156" t="s">
        <v>16</v>
      </c>
      <c r="E31" s="157"/>
      <c r="F31" s="45">
        <v>0.9</v>
      </c>
      <c r="G31" s="48">
        <f>ROUND(G26*99/100,0)</f>
        <v>31</v>
      </c>
      <c r="H31" s="144" t="s">
        <v>7</v>
      </c>
      <c r="J31" s="28" t="s">
        <v>25</v>
      </c>
    </row>
    <row r="32" spans="1:10" ht="16.5" customHeight="1">
      <c r="A32" s="27" t="s">
        <v>10</v>
      </c>
      <c r="B32" s="27">
        <v>4058</v>
      </c>
      <c r="C32" s="44" t="s">
        <v>145</v>
      </c>
      <c r="D32" s="49"/>
      <c r="E32" s="59" t="s">
        <v>13</v>
      </c>
      <c r="F32" s="45">
        <v>0.9</v>
      </c>
      <c r="G32" s="48">
        <f>ROUND(G31*245/1000,0)</f>
        <v>8</v>
      </c>
      <c r="H32" s="145"/>
      <c r="J32" s="28" t="s">
        <v>154</v>
      </c>
    </row>
    <row r="33" spans="1:10" ht="16.5" customHeight="1">
      <c r="A33" s="27" t="s">
        <v>10</v>
      </c>
      <c r="B33" s="27">
        <v>4059</v>
      </c>
      <c r="C33" s="44" t="s">
        <v>145</v>
      </c>
      <c r="D33" s="49"/>
      <c r="E33" s="59" t="s">
        <v>14</v>
      </c>
      <c r="F33" s="45">
        <v>0.9</v>
      </c>
      <c r="G33" s="48">
        <f>ROUND(G31*224/1000,0)</f>
        <v>7</v>
      </c>
      <c r="H33" s="145"/>
      <c r="J33" s="28" t="s">
        <v>155</v>
      </c>
    </row>
    <row r="34" spans="1:10">
      <c r="A34" s="27" t="s">
        <v>10</v>
      </c>
      <c r="B34" s="27">
        <v>4060</v>
      </c>
      <c r="C34" s="44" t="s">
        <v>145</v>
      </c>
      <c r="E34" s="59" t="s">
        <v>15</v>
      </c>
      <c r="F34" s="45">
        <v>0.9</v>
      </c>
      <c r="G34" s="48">
        <f>ROUND(G31*182/1000,0)</f>
        <v>6</v>
      </c>
      <c r="H34" s="145"/>
      <c r="J34" s="28" t="s">
        <v>156</v>
      </c>
    </row>
    <row r="35" spans="1:10">
      <c r="A35" s="27" t="s">
        <v>10</v>
      </c>
      <c r="B35" s="27">
        <v>4061</v>
      </c>
      <c r="C35" s="44" t="s">
        <v>145</v>
      </c>
      <c r="D35" s="47"/>
      <c r="E35" s="59" t="s">
        <v>152</v>
      </c>
      <c r="F35" s="45">
        <v>0.9</v>
      </c>
      <c r="G35" s="48">
        <f>ROUND(G31*145/1000,0)</f>
        <v>4</v>
      </c>
      <c r="H35" s="145"/>
      <c r="J35" s="28" t="s">
        <v>157</v>
      </c>
    </row>
    <row r="36" spans="1:10" ht="16.5" customHeight="1">
      <c r="A36" s="65" t="s">
        <v>10</v>
      </c>
      <c r="B36" s="65">
        <v>6280</v>
      </c>
      <c r="C36" s="44" t="s">
        <v>186</v>
      </c>
      <c r="D36" s="60" t="s">
        <v>184</v>
      </c>
      <c r="E36" s="61"/>
      <c r="F36" s="45">
        <v>0.9</v>
      </c>
      <c r="G36" s="48">
        <f>ROUND(G26*99/100,0)</f>
        <v>31</v>
      </c>
      <c r="H36" s="144" t="s">
        <v>7</v>
      </c>
      <c r="J36" s="28" t="s">
        <v>20</v>
      </c>
    </row>
    <row r="37" spans="1:10" ht="16.5" customHeight="1">
      <c r="A37" s="65" t="s">
        <v>10</v>
      </c>
      <c r="B37" s="65">
        <v>6281</v>
      </c>
      <c r="C37" s="44" t="s">
        <v>186</v>
      </c>
      <c r="D37" s="49"/>
      <c r="E37" s="59" t="s">
        <v>13</v>
      </c>
      <c r="F37" s="45">
        <v>0.9</v>
      </c>
      <c r="G37" s="48">
        <f>ROUND(G36*245/1000,0)</f>
        <v>8</v>
      </c>
      <c r="H37" s="145"/>
      <c r="J37" s="28" t="s">
        <v>154</v>
      </c>
    </row>
    <row r="38" spans="1:10" ht="16.5" customHeight="1">
      <c r="A38" s="65" t="s">
        <v>10</v>
      </c>
      <c r="B38" s="65">
        <v>6282</v>
      </c>
      <c r="C38" s="44" t="s">
        <v>186</v>
      </c>
      <c r="D38" s="49"/>
      <c r="E38" s="59" t="s">
        <v>14</v>
      </c>
      <c r="F38" s="45">
        <v>0.9</v>
      </c>
      <c r="G38" s="48">
        <f>ROUND(G36*224/1000,0)</f>
        <v>7</v>
      </c>
      <c r="H38" s="145"/>
      <c r="J38" s="28" t="s">
        <v>155</v>
      </c>
    </row>
    <row r="39" spans="1:10">
      <c r="A39" s="65" t="s">
        <v>10</v>
      </c>
      <c r="B39" s="65">
        <v>6283</v>
      </c>
      <c r="C39" s="44" t="s">
        <v>186</v>
      </c>
      <c r="E39" s="59" t="s">
        <v>15</v>
      </c>
      <c r="F39" s="45">
        <v>0.9</v>
      </c>
      <c r="G39" s="48">
        <f>ROUND(G36*182/1000,0)</f>
        <v>6</v>
      </c>
      <c r="H39" s="145"/>
      <c r="J39" s="28" t="s">
        <v>156</v>
      </c>
    </row>
    <row r="40" spans="1:10">
      <c r="A40" s="65" t="s">
        <v>10</v>
      </c>
      <c r="B40" s="65">
        <v>6284</v>
      </c>
      <c r="C40" s="44" t="s">
        <v>186</v>
      </c>
      <c r="D40" s="47"/>
      <c r="E40" s="59" t="s">
        <v>152</v>
      </c>
      <c r="F40" s="45">
        <v>0.9</v>
      </c>
      <c r="G40" s="48">
        <f>ROUND(G36*145/1000,0)</f>
        <v>4</v>
      </c>
      <c r="H40" s="145"/>
      <c r="J40" s="28" t="s">
        <v>157</v>
      </c>
    </row>
    <row r="41" spans="1:10" ht="16.5" customHeight="1">
      <c r="A41" s="65" t="s">
        <v>10</v>
      </c>
      <c r="B41" s="65">
        <v>6285</v>
      </c>
      <c r="C41" s="44" t="s">
        <v>187</v>
      </c>
      <c r="D41" s="60" t="s">
        <v>192</v>
      </c>
      <c r="E41" s="61"/>
      <c r="F41" s="45">
        <v>0.9</v>
      </c>
      <c r="G41" s="48">
        <f>ROUND(31*99/100*99/100,0)</f>
        <v>30</v>
      </c>
      <c r="H41" s="144" t="s">
        <v>7</v>
      </c>
      <c r="J41" s="67" t="s">
        <v>199</v>
      </c>
    </row>
    <row r="42" spans="1:10" ht="16.5" customHeight="1">
      <c r="A42" s="65" t="s">
        <v>10</v>
      </c>
      <c r="B42" s="65">
        <v>6286</v>
      </c>
      <c r="C42" s="44" t="s">
        <v>187</v>
      </c>
      <c r="D42" s="49"/>
      <c r="E42" s="59" t="s">
        <v>13</v>
      </c>
      <c r="F42" s="45">
        <v>0.9</v>
      </c>
      <c r="G42" s="48">
        <f>ROUND(G41*245/1000,0)</f>
        <v>7</v>
      </c>
      <c r="H42" s="145"/>
      <c r="J42" s="28" t="s">
        <v>154</v>
      </c>
    </row>
    <row r="43" spans="1:10" ht="16.5" customHeight="1">
      <c r="A43" s="65" t="s">
        <v>10</v>
      </c>
      <c r="B43" s="65">
        <v>6287</v>
      </c>
      <c r="C43" s="44" t="s">
        <v>187</v>
      </c>
      <c r="D43" s="49"/>
      <c r="E43" s="59" t="s">
        <v>14</v>
      </c>
      <c r="F43" s="45">
        <v>0.9</v>
      </c>
      <c r="G43" s="48">
        <f>ROUND(G41*224/1000,0)</f>
        <v>7</v>
      </c>
      <c r="H43" s="145"/>
      <c r="J43" s="28" t="s">
        <v>155</v>
      </c>
    </row>
    <row r="44" spans="1:10">
      <c r="A44" s="65" t="s">
        <v>10</v>
      </c>
      <c r="B44" s="65">
        <v>6288</v>
      </c>
      <c r="C44" s="44" t="s">
        <v>187</v>
      </c>
      <c r="E44" s="59" t="s">
        <v>15</v>
      </c>
      <c r="F44" s="45">
        <v>0.9</v>
      </c>
      <c r="G44" s="48">
        <f>ROUND(G41*182/1000,0)</f>
        <v>5</v>
      </c>
      <c r="H44" s="145"/>
      <c r="J44" s="28" t="s">
        <v>156</v>
      </c>
    </row>
    <row r="45" spans="1:10">
      <c r="A45" s="65" t="s">
        <v>10</v>
      </c>
      <c r="B45" s="65">
        <v>6289</v>
      </c>
      <c r="C45" s="44" t="s">
        <v>187</v>
      </c>
      <c r="D45" s="47"/>
      <c r="E45" s="59" t="s">
        <v>152</v>
      </c>
      <c r="F45" s="45">
        <v>0.9</v>
      </c>
      <c r="G45" s="48">
        <f>ROUND(G41*145/1000,0)</f>
        <v>4</v>
      </c>
      <c r="H45" s="145"/>
      <c r="J45" s="28" t="s">
        <v>157</v>
      </c>
    </row>
    <row r="46" spans="1:10">
      <c r="A46" s="52" t="s">
        <v>10</v>
      </c>
      <c r="B46" s="52">
        <v>1001</v>
      </c>
      <c r="C46" s="53" t="s">
        <v>30</v>
      </c>
      <c r="D46" s="51"/>
      <c r="E46" s="54" t="s">
        <v>31</v>
      </c>
      <c r="F46" s="50">
        <v>0.9</v>
      </c>
      <c r="G46" s="55">
        <v>200</v>
      </c>
      <c r="H46" s="56" t="s">
        <v>8</v>
      </c>
    </row>
  </sheetData>
  <mergeCells count="18">
    <mergeCell ref="D26:E26"/>
    <mergeCell ref="H26:H30"/>
    <mergeCell ref="H16:H20"/>
    <mergeCell ref="H21:H25"/>
    <mergeCell ref="H36:H40"/>
    <mergeCell ref="H41:H45"/>
    <mergeCell ref="A4:B4"/>
    <mergeCell ref="C4:C5"/>
    <mergeCell ref="G4:G5"/>
    <mergeCell ref="H4:H5"/>
    <mergeCell ref="D4:D5"/>
    <mergeCell ref="E4:E5"/>
    <mergeCell ref="F4:F5"/>
    <mergeCell ref="D31:E31"/>
    <mergeCell ref="H31:H35"/>
    <mergeCell ref="H6:H10"/>
    <mergeCell ref="H11:H15"/>
    <mergeCell ref="D6:E6"/>
  </mergeCells>
  <phoneticPr fontId="1"/>
  <pageMargins left="0.25" right="0.25" top="0.75" bottom="0.75" header="0.3" footer="0.3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58AC-2CC1-4EA0-85E7-B5ADB4A79EF5}">
  <sheetPr>
    <pageSetUpPr fitToPage="1"/>
  </sheetPr>
  <dimension ref="A1:J45"/>
  <sheetViews>
    <sheetView topLeftCell="A4" workbookViewId="0">
      <selection activeCell="J4" sqref="J1:J1048576"/>
    </sheetView>
  </sheetViews>
  <sheetFormatPr defaultRowHeight="16.5"/>
  <cols>
    <col min="1" max="2" width="4.5" style="37" customWidth="1"/>
    <col min="3" max="3" width="29.1640625" style="38" customWidth="1"/>
    <col min="4" max="4" width="7.9140625" style="28" customWidth="1"/>
    <col min="5" max="5" width="34.08203125" style="28" customWidth="1"/>
    <col min="6" max="6" width="6.33203125" style="28" bestFit="1" customWidth="1"/>
    <col min="7" max="7" width="7.5" style="57" bestFit="1" customWidth="1"/>
    <col min="8" max="8" width="5" style="28" customWidth="1"/>
    <col min="9" max="9" width="3.5" style="28" customWidth="1"/>
    <col min="10" max="10" width="30.5" style="28" hidden="1" customWidth="1"/>
    <col min="11" max="11" width="8.6640625" style="28"/>
    <col min="12" max="12" width="8.6640625" style="28" customWidth="1"/>
    <col min="13" max="16384" width="8.6640625" style="28"/>
  </cols>
  <sheetData>
    <row r="1" spans="1:10">
      <c r="A1" s="37">
        <v>3</v>
      </c>
      <c r="B1" s="28" t="s">
        <v>17</v>
      </c>
    </row>
    <row r="2" spans="1:10">
      <c r="B2" s="39" t="s">
        <v>9</v>
      </c>
    </row>
    <row r="3" spans="1:10">
      <c r="B3" s="40" t="s">
        <v>26</v>
      </c>
      <c r="C3" s="164" t="s">
        <v>27</v>
      </c>
      <c r="D3" s="164"/>
      <c r="E3" s="164"/>
      <c r="F3" s="164"/>
      <c r="G3" s="164"/>
      <c r="H3" s="164"/>
    </row>
    <row r="4" spans="1:10" s="41" customFormat="1" ht="17.5" customHeight="1">
      <c r="A4" s="146" t="s">
        <v>0</v>
      </c>
      <c r="B4" s="146"/>
      <c r="C4" s="146" t="s">
        <v>1</v>
      </c>
      <c r="D4" s="150"/>
      <c r="E4" s="152" t="s">
        <v>153</v>
      </c>
      <c r="F4" s="154" t="s">
        <v>12</v>
      </c>
      <c r="G4" s="168" t="s">
        <v>2</v>
      </c>
      <c r="H4" s="149" t="s">
        <v>21</v>
      </c>
      <c r="J4" s="41" t="s">
        <v>19</v>
      </c>
    </row>
    <row r="5" spans="1:10" s="41" customFormat="1" ht="30" customHeight="1">
      <c r="A5" s="42" t="s">
        <v>4</v>
      </c>
      <c r="B5" s="42" t="s">
        <v>5</v>
      </c>
      <c r="C5" s="146"/>
      <c r="D5" s="151"/>
      <c r="E5" s="153"/>
      <c r="F5" s="155"/>
      <c r="G5" s="169"/>
      <c r="H5" s="149"/>
    </row>
    <row r="6" spans="1:10" ht="16.5" customHeight="1">
      <c r="A6" s="27" t="s">
        <v>10</v>
      </c>
      <c r="B6" s="26">
        <v>1124</v>
      </c>
      <c r="C6" s="44" t="s">
        <v>135</v>
      </c>
      <c r="D6" s="158"/>
      <c r="E6" s="163"/>
      <c r="F6" s="45">
        <v>0.9</v>
      </c>
      <c r="G6" s="68">
        <v>1960</v>
      </c>
      <c r="H6" s="144" t="s">
        <v>6</v>
      </c>
      <c r="J6" s="28" t="s">
        <v>18</v>
      </c>
    </row>
    <row r="7" spans="1:10">
      <c r="A7" s="27" t="s">
        <v>10</v>
      </c>
      <c r="B7" s="26">
        <v>1125</v>
      </c>
      <c r="C7" s="44" t="s">
        <v>135</v>
      </c>
      <c r="D7" s="47"/>
      <c r="E7" s="59" t="s">
        <v>13</v>
      </c>
      <c r="F7" s="45">
        <v>0.9</v>
      </c>
      <c r="G7" s="48">
        <f>ROUND(G6*245/1000,0)</f>
        <v>480</v>
      </c>
      <c r="H7" s="145"/>
      <c r="J7" s="28" t="s">
        <v>154</v>
      </c>
    </row>
    <row r="8" spans="1:10">
      <c r="A8" s="27" t="s">
        <v>10</v>
      </c>
      <c r="B8" s="26">
        <v>1126</v>
      </c>
      <c r="C8" s="44" t="s">
        <v>135</v>
      </c>
      <c r="D8" s="47"/>
      <c r="E8" s="59" t="s">
        <v>14</v>
      </c>
      <c r="F8" s="45">
        <v>0.9</v>
      </c>
      <c r="G8" s="48">
        <f>ROUND(G6*224/1000,0)</f>
        <v>439</v>
      </c>
      <c r="H8" s="145"/>
      <c r="J8" s="28" t="s">
        <v>155</v>
      </c>
    </row>
    <row r="9" spans="1:10">
      <c r="A9" s="27" t="s">
        <v>10</v>
      </c>
      <c r="B9" s="26">
        <v>1127</v>
      </c>
      <c r="C9" s="44" t="s">
        <v>135</v>
      </c>
      <c r="D9" s="47"/>
      <c r="E9" s="59" t="s">
        <v>15</v>
      </c>
      <c r="F9" s="45">
        <v>0.9</v>
      </c>
      <c r="G9" s="48">
        <f>ROUND(G6*182/1000,0)</f>
        <v>357</v>
      </c>
      <c r="H9" s="145"/>
      <c r="J9" s="28" t="s">
        <v>156</v>
      </c>
    </row>
    <row r="10" spans="1:10" ht="16.5" customHeight="1">
      <c r="A10" s="27" t="s">
        <v>10</v>
      </c>
      <c r="B10" s="26">
        <v>2209</v>
      </c>
      <c r="C10" s="44" t="s">
        <v>135</v>
      </c>
      <c r="D10" s="47"/>
      <c r="E10" s="59" t="s">
        <v>152</v>
      </c>
      <c r="F10" s="45">
        <v>0.9</v>
      </c>
      <c r="G10" s="48">
        <f>ROUND(G6*145/1000,0)</f>
        <v>284</v>
      </c>
      <c r="H10" s="145"/>
      <c r="J10" s="28" t="s">
        <v>157</v>
      </c>
    </row>
    <row r="11" spans="1:10" ht="18" customHeight="1">
      <c r="A11" s="27" t="s">
        <v>10</v>
      </c>
      <c r="B11" s="27">
        <v>4099</v>
      </c>
      <c r="C11" s="44" t="s">
        <v>136</v>
      </c>
      <c r="D11" s="156" t="s">
        <v>16</v>
      </c>
      <c r="E11" s="165"/>
      <c r="F11" s="45">
        <v>0.9</v>
      </c>
      <c r="G11" s="46">
        <f>ROUND(G6*99/100,0)</f>
        <v>1940</v>
      </c>
      <c r="H11" s="144" t="s">
        <v>6</v>
      </c>
      <c r="J11" s="28" t="s">
        <v>20</v>
      </c>
    </row>
    <row r="12" spans="1:10" ht="16.5" customHeight="1">
      <c r="A12" s="27" t="s">
        <v>10</v>
      </c>
      <c r="B12" s="27">
        <v>4100</v>
      </c>
      <c r="C12" s="44" t="s">
        <v>136</v>
      </c>
      <c r="D12" s="49"/>
      <c r="E12" s="59" t="s">
        <v>13</v>
      </c>
      <c r="F12" s="45">
        <v>0.9</v>
      </c>
      <c r="G12" s="48">
        <f>ROUND(G11*245/1000,0)</f>
        <v>475</v>
      </c>
      <c r="H12" s="145"/>
      <c r="J12" s="28" t="s">
        <v>154</v>
      </c>
    </row>
    <row r="13" spans="1:10" ht="16.5" customHeight="1">
      <c r="A13" s="27" t="s">
        <v>10</v>
      </c>
      <c r="B13" s="27">
        <v>4101</v>
      </c>
      <c r="C13" s="44" t="s">
        <v>136</v>
      </c>
      <c r="D13" s="49"/>
      <c r="E13" s="59" t="s">
        <v>14</v>
      </c>
      <c r="F13" s="45">
        <v>0.9</v>
      </c>
      <c r="G13" s="48">
        <f>ROUND(G11*224/1000,0)</f>
        <v>435</v>
      </c>
      <c r="H13" s="145"/>
      <c r="J13" s="28" t="s">
        <v>155</v>
      </c>
    </row>
    <row r="14" spans="1:10">
      <c r="A14" s="27" t="s">
        <v>10</v>
      </c>
      <c r="B14" s="27">
        <v>4102</v>
      </c>
      <c r="C14" s="44" t="s">
        <v>136</v>
      </c>
      <c r="E14" s="59" t="s">
        <v>15</v>
      </c>
      <c r="F14" s="45">
        <v>0.9</v>
      </c>
      <c r="G14" s="48">
        <f>ROUND(G11*182/1000,0)</f>
        <v>353</v>
      </c>
      <c r="H14" s="145"/>
      <c r="J14" s="28" t="s">
        <v>156</v>
      </c>
    </row>
    <row r="15" spans="1:10">
      <c r="A15" s="27" t="s">
        <v>10</v>
      </c>
      <c r="B15" s="27">
        <v>4103</v>
      </c>
      <c r="C15" s="44" t="s">
        <v>136</v>
      </c>
      <c r="D15" s="47"/>
      <c r="E15" s="59" t="s">
        <v>152</v>
      </c>
      <c r="F15" s="45">
        <v>0.9</v>
      </c>
      <c r="G15" s="48">
        <f>ROUND(G11*145/1000,0)</f>
        <v>281</v>
      </c>
      <c r="H15" s="145"/>
      <c r="J15" s="28" t="s">
        <v>157</v>
      </c>
    </row>
    <row r="16" spans="1:10">
      <c r="A16" s="65" t="s">
        <v>10</v>
      </c>
      <c r="B16" s="65">
        <v>6290</v>
      </c>
      <c r="C16" s="44" t="s">
        <v>188</v>
      </c>
      <c r="D16" s="60" t="s">
        <v>184</v>
      </c>
      <c r="E16" s="61"/>
      <c r="F16" s="45">
        <v>0.9</v>
      </c>
      <c r="G16" s="48">
        <f>ROUND(G6*99/100,0)</f>
        <v>1940</v>
      </c>
      <c r="H16" s="144" t="s">
        <v>6</v>
      </c>
      <c r="J16" s="28" t="s">
        <v>20</v>
      </c>
    </row>
    <row r="17" spans="1:10" ht="16.5" customHeight="1">
      <c r="A17" s="65" t="s">
        <v>10</v>
      </c>
      <c r="B17" s="65">
        <v>6291</v>
      </c>
      <c r="C17" s="44" t="s">
        <v>188</v>
      </c>
      <c r="D17" s="49"/>
      <c r="E17" s="59" t="s">
        <v>13</v>
      </c>
      <c r="F17" s="45">
        <v>0.9</v>
      </c>
      <c r="G17" s="48">
        <f>ROUND(G16*245/1000,0)</f>
        <v>475</v>
      </c>
      <c r="H17" s="145"/>
      <c r="J17" s="28" t="s">
        <v>154</v>
      </c>
    </row>
    <row r="18" spans="1:10" ht="16.5" customHeight="1">
      <c r="A18" s="65" t="s">
        <v>10</v>
      </c>
      <c r="B18" s="65">
        <v>6292</v>
      </c>
      <c r="C18" s="44" t="s">
        <v>188</v>
      </c>
      <c r="D18" s="49"/>
      <c r="E18" s="59" t="s">
        <v>14</v>
      </c>
      <c r="F18" s="45">
        <v>0.9</v>
      </c>
      <c r="G18" s="48">
        <f>ROUND(G16*224/1000,0)</f>
        <v>435</v>
      </c>
      <c r="H18" s="145"/>
      <c r="J18" s="28" t="s">
        <v>155</v>
      </c>
    </row>
    <row r="19" spans="1:10">
      <c r="A19" s="65" t="s">
        <v>10</v>
      </c>
      <c r="B19" s="65">
        <v>6293</v>
      </c>
      <c r="C19" s="44" t="s">
        <v>188</v>
      </c>
      <c r="E19" s="59" t="s">
        <v>15</v>
      </c>
      <c r="F19" s="45">
        <v>0.9</v>
      </c>
      <c r="G19" s="48">
        <f>ROUND(G16*182/1000,0)</f>
        <v>353</v>
      </c>
      <c r="H19" s="145"/>
      <c r="J19" s="28" t="s">
        <v>156</v>
      </c>
    </row>
    <row r="20" spans="1:10">
      <c r="A20" s="65" t="s">
        <v>10</v>
      </c>
      <c r="B20" s="65">
        <v>6294</v>
      </c>
      <c r="C20" s="44" t="s">
        <v>188</v>
      </c>
      <c r="D20" s="47"/>
      <c r="E20" s="59" t="s">
        <v>152</v>
      </c>
      <c r="F20" s="45">
        <v>0.9</v>
      </c>
      <c r="G20" s="48">
        <f>ROUND(G16*145/1000,0)</f>
        <v>281</v>
      </c>
      <c r="H20" s="145"/>
      <c r="J20" s="28" t="s">
        <v>157</v>
      </c>
    </row>
    <row r="21" spans="1:10">
      <c r="A21" s="65" t="s">
        <v>10</v>
      </c>
      <c r="B21" s="65">
        <v>6295</v>
      </c>
      <c r="C21" s="44" t="s">
        <v>189</v>
      </c>
      <c r="D21" s="60" t="s">
        <v>192</v>
      </c>
      <c r="E21" s="61"/>
      <c r="F21" s="45">
        <v>0.9</v>
      </c>
      <c r="G21" s="48">
        <f>ROUND(1960*99/100*99/100,0)</f>
        <v>1921</v>
      </c>
      <c r="H21" s="144" t="s">
        <v>6</v>
      </c>
      <c r="J21" s="67" t="s">
        <v>199</v>
      </c>
    </row>
    <row r="22" spans="1:10" ht="16.5" customHeight="1">
      <c r="A22" s="65" t="s">
        <v>10</v>
      </c>
      <c r="B22" s="65">
        <v>6296</v>
      </c>
      <c r="C22" s="44" t="s">
        <v>189</v>
      </c>
      <c r="D22" s="49"/>
      <c r="E22" s="59" t="s">
        <v>13</v>
      </c>
      <c r="F22" s="45">
        <v>0.9</v>
      </c>
      <c r="G22" s="48">
        <f>ROUND(G21*245/1000,0)</f>
        <v>471</v>
      </c>
      <c r="H22" s="145"/>
      <c r="J22" s="28" t="s">
        <v>154</v>
      </c>
    </row>
    <row r="23" spans="1:10" ht="16.5" customHeight="1">
      <c r="A23" s="65" t="s">
        <v>10</v>
      </c>
      <c r="B23" s="65">
        <v>6297</v>
      </c>
      <c r="C23" s="44" t="s">
        <v>189</v>
      </c>
      <c r="D23" s="49"/>
      <c r="E23" s="59" t="s">
        <v>14</v>
      </c>
      <c r="F23" s="45">
        <v>0.9</v>
      </c>
      <c r="G23" s="48">
        <f>ROUND(G21*224/1000,0)</f>
        <v>430</v>
      </c>
      <c r="H23" s="145"/>
      <c r="J23" s="28" t="s">
        <v>155</v>
      </c>
    </row>
    <row r="24" spans="1:10">
      <c r="A24" s="65" t="s">
        <v>10</v>
      </c>
      <c r="B24" s="65">
        <v>6298</v>
      </c>
      <c r="C24" s="44" t="s">
        <v>189</v>
      </c>
      <c r="E24" s="59" t="s">
        <v>15</v>
      </c>
      <c r="F24" s="45">
        <v>0.9</v>
      </c>
      <c r="G24" s="48">
        <f>ROUND(G21*182/1000,0)</f>
        <v>350</v>
      </c>
      <c r="H24" s="145"/>
      <c r="J24" s="28" t="s">
        <v>156</v>
      </c>
    </row>
    <row r="25" spans="1:10">
      <c r="A25" s="65" t="s">
        <v>10</v>
      </c>
      <c r="B25" s="65">
        <v>6299</v>
      </c>
      <c r="C25" s="44" t="s">
        <v>189</v>
      </c>
      <c r="D25" s="47"/>
      <c r="E25" s="59" t="s">
        <v>152</v>
      </c>
      <c r="F25" s="45">
        <v>0.9</v>
      </c>
      <c r="G25" s="48">
        <f>ROUND(G21*145/1000,0)</f>
        <v>279</v>
      </c>
      <c r="H25" s="145"/>
      <c r="J25" s="28" t="s">
        <v>157</v>
      </c>
    </row>
    <row r="26" spans="1:10" ht="16.5" customHeight="1">
      <c r="A26" s="27" t="s">
        <v>10</v>
      </c>
      <c r="B26" s="26">
        <v>1136</v>
      </c>
      <c r="C26" s="44" t="s">
        <v>137</v>
      </c>
      <c r="D26" s="158"/>
      <c r="E26" s="163"/>
      <c r="F26" s="45">
        <v>0.9</v>
      </c>
      <c r="G26" s="68">
        <f>ROUND(G6/30.42,0)</f>
        <v>64</v>
      </c>
      <c r="H26" s="144" t="s">
        <v>7</v>
      </c>
      <c r="J26" s="28" t="s">
        <v>24</v>
      </c>
    </row>
    <row r="27" spans="1:10">
      <c r="A27" s="27" t="s">
        <v>10</v>
      </c>
      <c r="B27" s="26">
        <v>1137</v>
      </c>
      <c r="C27" s="44" t="s">
        <v>137</v>
      </c>
      <c r="D27" s="47"/>
      <c r="E27" s="59" t="s">
        <v>13</v>
      </c>
      <c r="F27" s="45">
        <v>0.9</v>
      </c>
      <c r="G27" s="48">
        <f>ROUND(G26*245/1000,0)</f>
        <v>16</v>
      </c>
      <c r="H27" s="145"/>
      <c r="J27" s="28" t="s">
        <v>154</v>
      </c>
    </row>
    <row r="28" spans="1:10">
      <c r="A28" s="27" t="s">
        <v>10</v>
      </c>
      <c r="B28" s="26">
        <v>1138</v>
      </c>
      <c r="C28" s="44" t="s">
        <v>137</v>
      </c>
      <c r="D28" s="47"/>
      <c r="E28" s="59" t="s">
        <v>14</v>
      </c>
      <c r="F28" s="45">
        <v>0.9</v>
      </c>
      <c r="G28" s="48">
        <f>ROUND(G26*224/1000,0)</f>
        <v>14</v>
      </c>
      <c r="H28" s="145"/>
      <c r="J28" s="28" t="s">
        <v>155</v>
      </c>
    </row>
    <row r="29" spans="1:10">
      <c r="A29" s="27" t="s">
        <v>10</v>
      </c>
      <c r="B29" s="26">
        <v>1139</v>
      </c>
      <c r="C29" s="44" t="s">
        <v>137</v>
      </c>
      <c r="D29" s="47"/>
      <c r="E29" s="59" t="s">
        <v>15</v>
      </c>
      <c r="F29" s="45">
        <v>0.9</v>
      </c>
      <c r="G29" s="48">
        <f>ROUND(G26*182/1000,0)</f>
        <v>12</v>
      </c>
      <c r="H29" s="145"/>
      <c r="J29" s="28" t="s">
        <v>156</v>
      </c>
    </row>
    <row r="30" spans="1:10" ht="16.5" customHeight="1">
      <c r="A30" s="27" t="s">
        <v>10</v>
      </c>
      <c r="B30" s="26">
        <v>2213</v>
      </c>
      <c r="C30" s="44" t="s">
        <v>137</v>
      </c>
      <c r="D30" s="47"/>
      <c r="E30" s="59" t="s">
        <v>152</v>
      </c>
      <c r="F30" s="45">
        <v>0.9</v>
      </c>
      <c r="G30" s="48">
        <f>ROUND(G26*145/1000,0)</f>
        <v>9</v>
      </c>
      <c r="H30" s="145"/>
      <c r="J30" s="28" t="s">
        <v>157</v>
      </c>
    </row>
    <row r="31" spans="1:10" ht="18" customHeight="1">
      <c r="A31" s="27" t="s">
        <v>10</v>
      </c>
      <c r="B31" s="27">
        <v>4141</v>
      </c>
      <c r="C31" s="44" t="s">
        <v>138</v>
      </c>
      <c r="D31" s="156" t="s">
        <v>16</v>
      </c>
      <c r="E31" s="165"/>
      <c r="F31" s="45">
        <v>0.9</v>
      </c>
      <c r="G31" s="46">
        <f>ROUND(G26*99/100,0)</f>
        <v>63</v>
      </c>
      <c r="H31" s="166" t="s">
        <v>7</v>
      </c>
      <c r="J31" s="28" t="s">
        <v>25</v>
      </c>
    </row>
    <row r="32" spans="1:10" ht="16.5" customHeight="1">
      <c r="A32" s="27" t="s">
        <v>10</v>
      </c>
      <c r="B32" s="27">
        <v>4142</v>
      </c>
      <c r="C32" s="44" t="s">
        <v>138</v>
      </c>
      <c r="D32" s="49"/>
      <c r="E32" s="59" t="s">
        <v>13</v>
      </c>
      <c r="F32" s="45">
        <v>0.9</v>
      </c>
      <c r="G32" s="48">
        <f>ROUND(G31*245/1000,0)</f>
        <v>15</v>
      </c>
      <c r="H32" s="145"/>
      <c r="J32" s="28" t="s">
        <v>154</v>
      </c>
    </row>
    <row r="33" spans="1:10" ht="16.5" customHeight="1">
      <c r="A33" s="27" t="s">
        <v>10</v>
      </c>
      <c r="B33" s="27">
        <v>4143</v>
      </c>
      <c r="C33" s="44" t="s">
        <v>138</v>
      </c>
      <c r="D33" s="49"/>
      <c r="E33" s="59" t="s">
        <v>14</v>
      </c>
      <c r="F33" s="45">
        <v>0.9</v>
      </c>
      <c r="G33" s="48">
        <f>ROUND(G31*224/1000,0)</f>
        <v>14</v>
      </c>
      <c r="H33" s="145"/>
      <c r="J33" s="28" t="s">
        <v>155</v>
      </c>
    </row>
    <row r="34" spans="1:10">
      <c r="A34" s="27" t="s">
        <v>10</v>
      </c>
      <c r="B34" s="27">
        <v>4144</v>
      </c>
      <c r="C34" s="44" t="s">
        <v>138</v>
      </c>
      <c r="E34" s="59" t="s">
        <v>15</v>
      </c>
      <c r="F34" s="45">
        <v>0.9</v>
      </c>
      <c r="G34" s="48">
        <f>ROUND(G31*182/1000,0)</f>
        <v>11</v>
      </c>
      <c r="H34" s="145"/>
      <c r="J34" s="28" t="s">
        <v>156</v>
      </c>
    </row>
    <row r="35" spans="1:10">
      <c r="A35" s="27" t="s">
        <v>10</v>
      </c>
      <c r="B35" s="27">
        <v>4145</v>
      </c>
      <c r="C35" s="44" t="s">
        <v>138</v>
      </c>
      <c r="D35" s="47"/>
      <c r="E35" s="59" t="s">
        <v>152</v>
      </c>
      <c r="F35" s="45">
        <v>0.9</v>
      </c>
      <c r="G35" s="48">
        <f>ROUND(G31*145/1000,0)</f>
        <v>9</v>
      </c>
      <c r="H35" s="167"/>
      <c r="J35" s="28" t="s">
        <v>157</v>
      </c>
    </row>
    <row r="36" spans="1:10" ht="16.5" customHeight="1">
      <c r="A36" s="65" t="s">
        <v>10</v>
      </c>
      <c r="B36" s="65">
        <v>6300</v>
      </c>
      <c r="C36" s="44" t="s">
        <v>190</v>
      </c>
      <c r="D36" s="60" t="s">
        <v>184</v>
      </c>
      <c r="E36" s="61"/>
      <c r="F36" s="45">
        <v>0.9</v>
      </c>
      <c r="G36" s="48">
        <f>ROUND(G26*99/100,0)</f>
        <v>63</v>
      </c>
      <c r="H36" s="144" t="s">
        <v>7</v>
      </c>
      <c r="J36" s="28" t="s">
        <v>20</v>
      </c>
    </row>
    <row r="37" spans="1:10" ht="16.5" customHeight="1">
      <c r="A37" s="65" t="s">
        <v>10</v>
      </c>
      <c r="B37" s="65">
        <v>6301</v>
      </c>
      <c r="C37" s="44" t="s">
        <v>190</v>
      </c>
      <c r="D37" s="49"/>
      <c r="E37" s="59" t="s">
        <v>13</v>
      </c>
      <c r="F37" s="45">
        <v>0.9</v>
      </c>
      <c r="G37" s="48">
        <f>ROUND(G36*245/1000,0)</f>
        <v>15</v>
      </c>
      <c r="H37" s="145"/>
      <c r="J37" s="28" t="s">
        <v>154</v>
      </c>
    </row>
    <row r="38" spans="1:10" ht="16.5" customHeight="1">
      <c r="A38" s="65" t="s">
        <v>10</v>
      </c>
      <c r="B38" s="65">
        <v>6302</v>
      </c>
      <c r="C38" s="44" t="s">
        <v>190</v>
      </c>
      <c r="D38" s="49"/>
      <c r="E38" s="59" t="s">
        <v>14</v>
      </c>
      <c r="F38" s="45">
        <v>0.9</v>
      </c>
      <c r="G38" s="48">
        <f>ROUND(G36*224/1000,0)</f>
        <v>14</v>
      </c>
      <c r="H38" s="145"/>
      <c r="J38" s="28" t="s">
        <v>155</v>
      </c>
    </row>
    <row r="39" spans="1:10">
      <c r="A39" s="65" t="s">
        <v>10</v>
      </c>
      <c r="B39" s="65">
        <v>6303</v>
      </c>
      <c r="C39" s="44" t="s">
        <v>190</v>
      </c>
      <c r="E39" s="59" t="s">
        <v>15</v>
      </c>
      <c r="F39" s="45">
        <v>0.9</v>
      </c>
      <c r="G39" s="48">
        <f>ROUND(G36*182/1000,0)</f>
        <v>11</v>
      </c>
      <c r="H39" s="145"/>
      <c r="J39" s="28" t="s">
        <v>156</v>
      </c>
    </row>
    <row r="40" spans="1:10">
      <c r="A40" s="65" t="s">
        <v>10</v>
      </c>
      <c r="B40" s="65">
        <v>6304</v>
      </c>
      <c r="C40" s="44" t="s">
        <v>190</v>
      </c>
      <c r="D40" s="47"/>
      <c r="E40" s="59" t="s">
        <v>152</v>
      </c>
      <c r="F40" s="45">
        <v>0.9</v>
      </c>
      <c r="G40" s="48">
        <f>ROUND(G36*145/1000,0)</f>
        <v>9</v>
      </c>
      <c r="H40" s="145"/>
      <c r="J40" s="28" t="s">
        <v>157</v>
      </c>
    </row>
    <row r="41" spans="1:10" ht="16.5" customHeight="1">
      <c r="A41" s="65" t="s">
        <v>10</v>
      </c>
      <c r="B41" s="65">
        <v>6305</v>
      </c>
      <c r="C41" s="44" t="s">
        <v>191</v>
      </c>
      <c r="D41" s="60" t="s">
        <v>192</v>
      </c>
      <c r="E41" s="61"/>
      <c r="F41" s="45">
        <v>0.9</v>
      </c>
      <c r="G41" s="48">
        <f>ROUND(64*99/100*99/100,0)</f>
        <v>63</v>
      </c>
      <c r="H41" s="162" t="s">
        <v>7</v>
      </c>
      <c r="J41" s="67" t="s">
        <v>199</v>
      </c>
    </row>
    <row r="42" spans="1:10" ht="16.5" customHeight="1">
      <c r="A42" s="65" t="s">
        <v>10</v>
      </c>
      <c r="B42" s="65">
        <v>6306</v>
      </c>
      <c r="C42" s="44" t="s">
        <v>191</v>
      </c>
      <c r="D42" s="49"/>
      <c r="E42" s="59" t="s">
        <v>13</v>
      </c>
      <c r="F42" s="45">
        <v>0.9</v>
      </c>
      <c r="G42" s="48">
        <f>ROUND(G41*245/1000,0)</f>
        <v>15</v>
      </c>
      <c r="H42" s="162"/>
      <c r="J42" s="28" t="s">
        <v>154</v>
      </c>
    </row>
    <row r="43" spans="1:10" ht="16.5" customHeight="1">
      <c r="A43" s="65" t="s">
        <v>10</v>
      </c>
      <c r="B43" s="65">
        <v>6307</v>
      </c>
      <c r="C43" s="44" t="s">
        <v>191</v>
      </c>
      <c r="D43" s="49"/>
      <c r="E43" s="59" t="s">
        <v>14</v>
      </c>
      <c r="F43" s="45">
        <v>0.9</v>
      </c>
      <c r="G43" s="48">
        <f>ROUND(G41*224/1000,0)</f>
        <v>14</v>
      </c>
      <c r="H43" s="162"/>
      <c r="J43" s="28" t="s">
        <v>155</v>
      </c>
    </row>
    <row r="44" spans="1:10">
      <c r="A44" s="65" t="s">
        <v>10</v>
      </c>
      <c r="B44" s="65">
        <v>6308</v>
      </c>
      <c r="C44" s="44" t="s">
        <v>191</v>
      </c>
      <c r="E44" s="59" t="s">
        <v>15</v>
      </c>
      <c r="F44" s="45">
        <v>0.9</v>
      </c>
      <c r="G44" s="48">
        <f>ROUND(G41*182/1000,0)</f>
        <v>11</v>
      </c>
      <c r="H44" s="162"/>
      <c r="J44" s="28" t="s">
        <v>156</v>
      </c>
    </row>
    <row r="45" spans="1:10">
      <c r="A45" s="65" t="s">
        <v>10</v>
      </c>
      <c r="B45" s="65">
        <v>6309</v>
      </c>
      <c r="C45" s="44" t="s">
        <v>191</v>
      </c>
      <c r="D45" s="47"/>
      <c r="E45" s="59" t="s">
        <v>152</v>
      </c>
      <c r="F45" s="45">
        <v>0.9</v>
      </c>
      <c r="G45" s="48">
        <f>ROUND(G41*145/1000,0)</f>
        <v>9</v>
      </c>
      <c r="H45" s="162"/>
      <c r="J45" s="28" t="s">
        <v>157</v>
      </c>
    </row>
  </sheetData>
  <mergeCells count="20">
    <mergeCell ref="C3:H3"/>
    <mergeCell ref="D31:E31"/>
    <mergeCell ref="H31:H35"/>
    <mergeCell ref="G4:G5"/>
    <mergeCell ref="H4:H5"/>
    <mergeCell ref="D6:E6"/>
    <mergeCell ref="H6:H10"/>
    <mergeCell ref="D11:E11"/>
    <mergeCell ref="H11:H15"/>
    <mergeCell ref="H16:H20"/>
    <mergeCell ref="H21:H25"/>
    <mergeCell ref="H36:H40"/>
    <mergeCell ref="H41:H45"/>
    <mergeCell ref="A4:B4"/>
    <mergeCell ref="C4:C5"/>
    <mergeCell ref="D4:D5"/>
    <mergeCell ref="E4:E5"/>
    <mergeCell ref="F4:F5"/>
    <mergeCell ref="D26:E26"/>
    <mergeCell ref="H26:H30"/>
  </mergeCells>
  <phoneticPr fontId="1"/>
  <pageMargins left="0.25" right="0.25" top="0.75" bottom="0.75" header="0.3" footer="0.3"/>
  <pageSetup paperSize="9" scale="9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44080-A37E-4FE6-B44C-32508988D09C}">
  <sheetPr>
    <pageSetUpPr fitToPage="1"/>
  </sheetPr>
  <dimension ref="A1:J45"/>
  <sheetViews>
    <sheetView topLeftCell="A25" workbookViewId="0">
      <selection activeCell="H41" sqref="H41:H45"/>
    </sheetView>
  </sheetViews>
  <sheetFormatPr defaultRowHeight="16.5"/>
  <cols>
    <col min="1" max="2" width="4.5" style="37" customWidth="1"/>
    <col min="3" max="3" width="29.08203125" style="38" customWidth="1"/>
    <col min="4" max="4" width="7.9140625" style="28" customWidth="1"/>
    <col min="5" max="5" width="34.25" style="28" customWidth="1"/>
    <col min="6" max="6" width="6.33203125" style="28" bestFit="1" customWidth="1"/>
    <col min="7" max="7" width="7.5" style="57" bestFit="1" customWidth="1"/>
    <col min="8" max="8" width="5" style="28" customWidth="1"/>
    <col min="9" max="9" width="3.5" style="28" customWidth="1"/>
    <col min="10" max="10" width="30.5" style="28" hidden="1" customWidth="1"/>
    <col min="11" max="16384" width="8.6640625" style="28"/>
  </cols>
  <sheetData>
    <row r="1" spans="1:10">
      <c r="A1" s="37">
        <v>4</v>
      </c>
      <c r="B1" s="28" t="s">
        <v>17</v>
      </c>
    </row>
    <row r="2" spans="1:10">
      <c r="B2" s="39" t="s">
        <v>9</v>
      </c>
    </row>
    <row r="3" spans="1:10">
      <c r="B3" s="40" t="s">
        <v>28</v>
      </c>
      <c r="C3" s="164" t="s">
        <v>29</v>
      </c>
      <c r="D3" s="164"/>
      <c r="E3" s="164"/>
      <c r="F3" s="164"/>
      <c r="G3" s="164"/>
      <c r="H3" s="164"/>
    </row>
    <row r="4" spans="1:10" s="41" customFormat="1" ht="17.5" customHeight="1">
      <c r="A4" s="146" t="s">
        <v>0</v>
      </c>
      <c r="B4" s="146"/>
      <c r="C4" s="146" t="s">
        <v>1</v>
      </c>
      <c r="D4" s="150"/>
      <c r="E4" s="152" t="s">
        <v>153</v>
      </c>
      <c r="F4" s="154" t="s">
        <v>12</v>
      </c>
      <c r="G4" s="168" t="s">
        <v>2</v>
      </c>
      <c r="H4" s="149" t="s">
        <v>21</v>
      </c>
      <c r="J4" s="41" t="s">
        <v>19</v>
      </c>
    </row>
    <row r="5" spans="1:10" s="41" customFormat="1" ht="30" customHeight="1">
      <c r="A5" s="43" t="s">
        <v>4</v>
      </c>
      <c r="B5" s="43" t="s">
        <v>5</v>
      </c>
      <c r="C5" s="146"/>
      <c r="D5" s="151"/>
      <c r="E5" s="153"/>
      <c r="F5" s="155"/>
      <c r="G5" s="169"/>
      <c r="H5" s="149"/>
    </row>
    <row r="6" spans="1:10" ht="16.5" customHeight="1">
      <c r="A6" s="27" t="s">
        <v>10</v>
      </c>
      <c r="B6" s="26">
        <v>1148</v>
      </c>
      <c r="C6" s="44" t="s">
        <v>139</v>
      </c>
      <c r="D6" s="158"/>
      <c r="E6" s="163"/>
      <c r="F6" s="45">
        <v>0.9</v>
      </c>
      <c r="G6" s="68">
        <v>3103</v>
      </c>
      <c r="H6" s="144" t="s">
        <v>6</v>
      </c>
      <c r="J6" s="28" t="s">
        <v>200</v>
      </c>
    </row>
    <row r="7" spans="1:10">
      <c r="A7" s="27" t="s">
        <v>10</v>
      </c>
      <c r="B7" s="26">
        <v>1149</v>
      </c>
      <c r="C7" s="44" t="s">
        <v>139</v>
      </c>
      <c r="D7" s="47"/>
      <c r="E7" s="59" t="s">
        <v>13</v>
      </c>
      <c r="F7" s="45">
        <v>0.9</v>
      </c>
      <c r="G7" s="48">
        <f>ROUND(G6*245/1000,0)</f>
        <v>760</v>
      </c>
      <c r="H7" s="145"/>
      <c r="J7" s="28" t="s">
        <v>154</v>
      </c>
    </row>
    <row r="8" spans="1:10">
      <c r="A8" s="27" t="s">
        <v>10</v>
      </c>
      <c r="B8" s="26">
        <v>1150</v>
      </c>
      <c r="C8" s="44" t="s">
        <v>139</v>
      </c>
      <c r="D8" s="47"/>
      <c r="E8" s="59" t="s">
        <v>14</v>
      </c>
      <c r="F8" s="45">
        <v>0.9</v>
      </c>
      <c r="G8" s="48">
        <f>ROUND(G6*224/1000,0)</f>
        <v>695</v>
      </c>
      <c r="H8" s="145"/>
      <c r="J8" s="28" t="s">
        <v>155</v>
      </c>
    </row>
    <row r="9" spans="1:10">
      <c r="A9" s="27" t="s">
        <v>10</v>
      </c>
      <c r="B9" s="26">
        <v>1151</v>
      </c>
      <c r="C9" s="44" t="s">
        <v>139</v>
      </c>
      <c r="D9" s="47"/>
      <c r="E9" s="59" t="s">
        <v>15</v>
      </c>
      <c r="F9" s="45">
        <v>0.9</v>
      </c>
      <c r="G9" s="48">
        <f>ROUND(G6*182/1000,0)</f>
        <v>565</v>
      </c>
      <c r="H9" s="145"/>
      <c r="J9" s="28" t="s">
        <v>156</v>
      </c>
    </row>
    <row r="10" spans="1:10" ht="16.5" customHeight="1">
      <c r="A10" s="27" t="s">
        <v>10</v>
      </c>
      <c r="B10" s="26">
        <v>2217</v>
      </c>
      <c r="C10" s="44" t="s">
        <v>139</v>
      </c>
      <c r="D10" s="47"/>
      <c r="E10" s="59" t="s">
        <v>152</v>
      </c>
      <c r="F10" s="45">
        <v>0.9</v>
      </c>
      <c r="G10" s="48">
        <f>ROUND(G6*145/1000,0)</f>
        <v>450</v>
      </c>
      <c r="H10" s="145"/>
      <c r="J10" s="28" t="s">
        <v>157</v>
      </c>
    </row>
    <row r="11" spans="1:10" ht="18" customHeight="1">
      <c r="A11" s="27" t="s">
        <v>10</v>
      </c>
      <c r="B11" s="27">
        <v>4183</v>
      </c>
      <c r="C11" s="44" t="s">
        <v>141</v>
      </c>
      <c r="D11" s="156" t="s">
        <v>16</v>
      </c>
      <c r="E11" s="165"/>
      <c r="F11" s="45">
        <v>0.9</v>
      </c>
      <c r="G11" s="46">
        <f>ROUND(G6*99/100,0)</f>
        <v>3072</v>
      </c>
      <c r="H11" s="144" t="s">
        <v>6</v>
      </c>
      <c r="J11" s="28" t="s">
        <v>20</v>
      </c>
    </row>
    <row r="12" spans="1:10" ht="16.5" customHeight="1">
      <c r="A12" s="27" t="s">
        <v>10</v>
      </c>
      <c r="B12" s="27">
        <v>4184</v>
      </c>
      <c r="C12" s="44" t="s">
        <v>141</v>
      </c>
      <c r="D12" s="49"/>
      <c r="E12" s="59" t="s">
        <v>13</v>
      </c>
      <c r="F12" s="45">
        <v>0.9</v>
      </c>
      <c r="G12" s="48">
        <f>ROUND(G11*245/1000,0)</f>
        <v>753</v>
      </c>
      <c r="H12" s="145"/>
      <c r="J12" s="28" t="s">
        <v>154</v>
      </c>
    </row>
    <row r="13" spans="1:10" ht="16.5" customHeight="1">
      <c r="A13" s="27" t="s">
        <v>10</v>
      </c>
      <c r="B13" s="27">
        <v>4185</v>
      </c>
      <c r="C13" s="44" t="s">
        <v>141</v>
      </c>
      <c r="D13" s="49"/>
      <c r="E13" s="59" t="s">
        <v>14</v>
      </c>
      <c r="F13" s="45">
        <v>0.9</v>
      </c>
      <c r="G13" s="48">
        <f>ROUND(G11*224/1000,0)</f>
        <v>688</v>
      </c>
      <c r="H13" s="145"/>
      <c r="J13" s="28" t="s">
        <v>155</v>
      </c>
    </row>
    <row r="14" spans="1:10">
      <c r="A14" s="27" t="s">
        <v>10</v>
      </c>
      <c r="B14" s="27">
        <v>4186</v>
      </c>
      <c r="C14" s="44" t="s">
        <v>143</v>
      </c>
      <c r="E14" s="59" t="s">
        <v>15</v>
      </c>
      <c r="F14" s="45">
        <v>0.9</v>
      </c>
      <c r="G14" s="48">
        <f>ROUND(G11*182/1000,0)</f>
        <v>559</v>
      </c>
      <c r="H14" s="145"/>
      <c r="J14" s="28" t="s">
        <v>156</v>
      </c>
    </row>
    <row r="15" spans="1:10">
      <c r="A15" s="27" t="s">
        <v>10</v>
      </c>
      <c r="B15" s="27">
        <v>4187</v>
      </c>
      <c r="C15" s="44" t="s">
        <v>143</v>
      </c>
      <c r="D15" s="47"/>
      <c r="E15" s="59" t="s">
        <v>152</v>
      </c>
      <c r="F15" s="45">
        <v>0.9</v>
      </c>
      <c r="G15" s="48">
        <f>ROUND(G11*145/1000,0)</f>
        <v>445</v>
      </c>
      <c r="H15" s="145"/>
      <c r="J15" s="28" t="s">
        <v>157</v>
      </c>
    </row>
    <row r="16" spans="1:10">
      <c r="A16" s="65" t="s">
        <v>10</v>
      </c>
      <c r="B16" s="65">
        <v>6310</v>
      </c>
      <c r="C16" s="44" t="s">
        <v>193</v>
      </c>
      <c r="D16" s="60" t="s">
        <v>184</v>
      </c>
      <c r="E16" s="61"/>
      <c r="F16" s="45">
        <v>0.9</v>
      </c>
      <c r="G16" s="48">
        <f>ROUND(G6*99/100,0)</f>
        <v>3072</v>
      </c>
      <c r="H16" s="144" t="s">
        <v>6</v>
      </c>
      <c r="J16" s="28" t="s">
        <v>20</v>
      </c>
    </row>
    <row r="17" spans="1:10" ht="16.5" customHeight="1">
      <c r="A17" s="65" t="s">
        <v>10</v>
      </c>
      <c r="B17" s="65">
        <v>6311</v>
      </c>
      <c r="C17" s="44" t="s">
        <v>193</v>
      </c>
      <c r="D17" s="49"/>
      <c r="E17" s="59" t="s">
        <v>13</v>
      </c>
      <c r="F17" s="45">
        <v>0.9</v>
      </c>
      <c r="G17" s="48">
        <f>ROUND(G16*245/1000,0)</f>
        <v>753</v>
      </c>
      <c r="H17" s="145"/>
      <c r="J17" s="28" t="s">
        <v>154</v>
      </c>
    </row>
    <row r="18" spans="1:10" ht="16.5" customHeight="1">
      <c r="A18" s="65" t="s">
        <v>10</v>
      </c>
      <c r="B18" s="65">
        <v>6312</v>
      </c>
      <c r="C18" s="44" t="s">
        <v>193</v>
      </c>
      <c r="D18" s="49"/>
      <c r="E18" s="59" t="s">
        <v>14</v>
      </c>
      <c r="F18" s="45">
        <v>0.9</v>
      </c>
      <c r="G18" s="48">
        <f>ROUND(G16*224/1000,0)</f>
        <v>688</v>
      </c>
      <c r="H18" s="145"/>
      <c r="J18" s="28" t="s">
        <v>155</v>
      </c>
    </row>
    <row r="19" spans="1:10">
      <c r="A19" s="65" t="s">
        <v>10</v>
      </c>
      <c r="B19" s="65">
        <v>6313</v>
      </c>
      <c r="C19" s="44" t="s">
        <v>193</v>
      </c>
      <c r="E19" s="59" t="s">
        <v>15</v>
      </c>
      <c r="F19" s="45">
        <v>0.9</v>
      </c>
      <c r="G19" s="48">
        <f>ROUND(G16*182/1000,0)</f>
        <v>559</v>
      </c>
      <c r="H19" s="145"/>
      <c r="J19" s="28" t="s">
        <v>156</v>
      </c>
    </row>
    <row r="20" spans="1:10">
      <c r="A20" s="65" t="s">
        <v>10</v>
      </c>
      <c r="B20" s="65">
        <v>6314</v>
      </c>
      <c r="C20" s="44" t="s">
        <v>193</v>
      </c>
      <c r="D20" s="47"/>
      <c r="E20" s="59" t="s">
        <v>152</v>
      </c>
      <c r="F20" s="45">
        <v>0.9</v>
      </c>
      <c r="G20" s="48">
        <f>ROUND(G16*145/1000,0)</f>
        <v>445</v>
      </c>
      <c r="H20" s="145"/>
      <c r="J20" s="28" t="s">
        <v>157</v>
      </c>
    </row>
    <row r="21" spans="1:10">
      <c r="A21" s="65" t="s">
        <v>10</v>
      </c>
      <c r="B21" s="65">
        <v>6315</v>
      </c>
      <c r="C21" s="44" t="s">
        <v>194</v>
      </c>
      <c r="D21" s="60" t="s">
        <v>192</v>
      </c>
      <c r="E21" s="61"/>
      <c r="F21" s="45">
        <v>0.9</v>
      </c>
      <c r="G21" s="48">
        <f>ROUND(3103*99/100*99/100,0)</f>
        <v>3041</v>
      </c>
      <c r="H21" s="144" t="s">
        <v>6</v>
      </c>
      <c r="J21" s="67" t="s">
        <v>199</v>
      </c>
    </row>
    <row r="22" spans="1:10" ht="16.5" customHeight="1">
      <c r="A22" s="65" t="s">
        <v>10</v>
      </c>
      <c r="B22" s="65">
        <v>6316</v>
      </c>
      <c r="C22" s="44" t="s">
        <v>194</v>
      </c>
      <c r="D22" s="49"/>
      <c r="E22" s="59" t="s">
        <v>13</v>
      </c>
      <c r="F22" s="45">
        <v>0.9</v>
      </c>
      <c r="G22" s="48">
        <f>ROUND(G21*245/1000,0)</f>
        <v>745</v>
      </c>
      <c r="H22" s="145"/>
      <c r="J22" s="28" t="s">
        <v>154</v>
      </c>
    </row>
    <row r="23" spans="1:10" ht="16.5" customHeight="1">
      <c r="A23" s="65" t="s">
        <v>10</v>
      </c>
      <c r="B23" s="65">
        <v>6317</v>
      </c>
      <c r="C23" s="44" t="s">
        <v>194</v>
      </c>
      <c r="D23" s="49"/>
      <c r="E23" s="59" t="s">
        <v>14</v>
      </c>
      <c r="F23" s="45">
        <v>0.9</v>
      </c>
      <c r="G23" s="48">
        <f>ROUND(G21*224/1000,0)</f>
        <v>681</v>
      </c>
      <c r="H23" s="145"/>
      <c r="J23" s="28" t="s">
        <v>155</v>
      </c>
    </row>
    <row r="24" spans="1:10">
      <c r="A24" s="65" t="s">
        <v>10</v>
      </c>
      <c r="B24" s="65">
        <v>6318</v>
      </c>
      <c r="C24" s="44" t="s">
        <v>194</v>
      </c>
      <c r="E24" s="59" t="s">
        <v>15</v>
      </c>
      <c r="F24" s="45">
        <v>0.9</v>
      </c>
      <c r="G24" s="48">
        <f>ROUND(G21*182/1000,0)</f>
        <v>553</v>
      </c>
      <c r="H24" s="145"/>
      <c r="J24" s="28" t="s">
        <v>156</v>
      </c>
    </row>
    <row r="25" spans="1:10">
      <c r="A25" s="65" t="s">
        <v>10</v>
      </c>
      <c r="B25" s="65">
        <v>6319</v>
      </c>
      <c r="C25" s="44" t="s">
        <v>194</v>
      </c>
      <c r="D25" s="47"/>
      <c r="E25" s="59" t="s">
        <v>152</v>
      </c>
      <c r="F25" s="45">
        <v>0.9</v>
      </c>
      <c r="G25" s="48">
        <f>ROUND(G21*145/1000,0)</f>
        <v>441</v>
      </c>
      <c r="H25" s="145"/>
      <c r="J25" s="28" t="s">
        <v>157</v>
      </c>
    </row>
    <row r="26" spans="1:10" ht="16.5" customHeight="1">
      <c r="A26" s="27" t="s">
        <v>10</v>
      </c>
      <c r="B26" s="26">
        <v>1160</v>
      </c>
      <c r="C26" s="44" t="s">
        <v>140</v>
      </c>
      <c r="D26" s="158"/>
      <c r="E26" s="163"/>
      <c r="F26" s="45">
        <v>0.9</v>
      </c>
      <c r="G26" s="68">
        <f>ROUND(G6/30.42,0)</f>
        <v>102</v>
      </c>
      <c r="H26" s="144" t="s">
        <v>7</v>
      </c>
      <c r="J26" s="28" t="s">
        <v>24</v>
      </c>
    </row>
    <row r="27" spans="1:10">
      <c r="A27" s="27" t="s">
        <v>10</v>
      </c>
      <c r="B27" s="26">
        <v>1161</v>
      </c>
      <c r="C27" s="44" t="s">
        <v>140</v>
      </c>
      <c r="D27" s="47"/>
      <c r="E27" s="59" t="s">
        <v>13</v>
      </c>
      <c r="F27" s="45">
        <v>0.9</v>
      </c>
      <c r="G27" s="48">
        <f>ROUND(G26*245/1000,0)</f>
        <v>25</v>
      </c>
      <c r="H27" s="145"/>
      <c r="J27" s="28" t="s">
        <v>154</v>
      </c>
    </row>
    <row r="28" spans="1:10">
      <c r="A28" s="27" t="s">
        <v>10</v>
      </c>
      <c r="B28" s="26">
        <v>1162</v>
      </c>
      <c r="C28" s="44" t="s">
        <v>140</v>
      </c>
      <c r="D28" s="47"/>
      <c r="E28" s="59" t="s">
        <v>14</v>
      </c>
      <c r="F28" s="45">
        <v>0.9</v>
      </c>
      <c r="G28" s="48">
        <f>ROUND(G26*224/1000,0)</f>
        <v>23</v>
      </c>
      <c r="H28" s="145"/>
      <c r="J28" s="28" t="s">
        <v>155</v>
      </c>
    </row>
    <row r="29" spans="1:10">
      <c r="A29" s="27" t="s">
        <v>10</v>
      </c>
      <c r="B29" s="26">
        <v>1163</v>
      </c>
      <c r="C29" s="44" t="s">
        <v>140</v>
      </c>
      <c r="D29" s="47"/>
      <c r="E29" s="59" t="s">
        <v>15</v>
      </c>
      <c r="F29" s="45">
        <v>0.9</v>
      </c>
      <c r="G29" s="48">
        <f>ROUND(G26*182/1000,0)</f>
        <v>19</v>
      </c>
      <c r="H29" s="145"/>
      <c r="J29" s="28" t="s">
        <v>156</v>
      </c>
    </row>
    <row r="30" spans="1:10" ht="16.5" customHeight="1">
      <c r="A30" s="27" t="s">
        <v>10</v>
      </c>
      <c r="B30" s="26">
        <v>2221</v>
      </c>
      <c r="C30" s="44" t="s">
        <v>140</v>
      </c>
      <c r="D30" s="47"/>
      <c r="E30" s="59" t="s">
        <v>152</v>
      </c>
      <c r="F30" s="45">
        <v>0.9</v>
      </c>
      <c r="G30" s="48">
        <f>ROUND(G26*145/1000,0)</f>
        <v>15</v>
      </c>
      <c r="H30" s="145"/>
      <c r="J30" s="28" t="s">
        <v>157</v>
      </c>
    </row>
    <row r="31" spans="1:10" ht="18" customHeight="1">
      <c r="A31" s="27" t="s">
        <v>10</v>
      </c>
      <c r="B31" s="27">
        <v>4225</v>
      </c>
      <c r="C31" s="44" t="s">
        <v>142</v>
      </c>
      <c r="D31" s="156" t="s">
        <v>16</v>
      </c>
      <c r="E31" s="165"/>
      <c r="F31" s="45">
        <v>0.9</v>
      </c>
      <c r="G31" s="46">
        <f>ROUND(G26*99/100,0)</f>
        <v>101</v>
      </c>
      <c r="H31" s="166" t="s">
        <v>7</v>
      </c>
      <c r="J31" s="28" t="s">
        <v>25</v>
      </c>
    </row>
    <row r="32" spans="1:10" ht="16.5" customHeight="1">
      <c r="A32" s="27" t="s">
        <v>10</v>
      </c>
      <c r="B32" s="27">
        <v>4226</v>
      </c>
      <c r="C32" s="44" t="s">
        <v>142</v>
      </c>
      <c r="D32" s="49"/>
      <c r="E32" s="59" t="s">
        <v>13</v>
      </c>
      <c r="F32" s="45">
        <v>0.9</v>
      </c>
      <c r="G32" s="48">
        <f>ROUND(G31*245/1000,0)</f>
        <v>25</v>
      </c>
      <c r="H32" s="145"/>
      <c r="J32" s="28" t="s">
        <v>154</v>
      </c>
    </row>
    <row r="33" spans="1:10" ht="16.5" customHeight="1">
      <c r="A33" s="27" t="s">
        <v>10</v>
      </c>
      <c r="B33" s="27">
        <v>4227</v>
      </c>
      <c r="C33" s="44" t="s">
        <v>142</v>
      </c>
      <c r="D33" s="49"/>
      <c r="E33" s="59" t="s">
        <v>14</v>
      </c>
      <c r="F33" s="45">
        <v>0.9</v>
      </c>
      <c r="G33" s="48">
        <f>ROUND(G31*224/1000,0)</f>
        <v>23</v>
      </c>
      <c r="H33" s="145"/>
      <c r="J33" s="28" t="s">
        <v>155</v>
      </c>
    </row>
    <row r="34" spans="1:10">
      <c r="A34" s="27" t="s">
        <v>10</v>
      </c>
      <c r="B34" s="27">
        <v>4228</v>
      </c>
      <c r="C34" s="44" t="s">
        <v>142</v>
      </c>
      <c r="E34" s="59" t="s">
        <v>15</v>
      </c>
      <c r="F34" s="45">
        <v>0.9</v>
      </c>
      <c r="G34" s="48">
        <f>ROUND(G31*182/1000,0)</f>
        <v>18</v>
      </c>
      <c r="H34" s="145"/>
      <c r="J34" s="28" t="s">
        <v>156</v>
      </c>
    </row>
    <row r="35" spans="1:10">
      <c r="A35" s="27" t="s">
        <v>10</v>
      </c>
      <c r="B35" s="27">
        <v>4229</v>
      </c>
      <c r="C35" s="44" t="s">
        <v>142</v>
      </c>
      <c r="D35" s="47"/>
      <c r="E35" s="59" t="s">
        <v>152</v>
      </c>
      <c r="F35" s="45">
        <v>0.9</v>
      </c>
      <c r="G35" s="48">
        <f>ROUND(G31*145/1000,0)</f>
        <v>15</v>
      </c>
      <c r="H35" s="167"/>
      <c r="J35" s="28" t="s">
        <v>157</v>
      </c>
    </row>
    <row r="36" spans="1:10" ht="16.5" customHeight="1">
      <c r="A36" s="65" t="s">
        <v>10</v>
      </c>
      <c r="B36" s="65">
        <v>6320</v>
      </c>
      <c r="C36" s="44" t="s">
        <v>195</v>
      </c>
      <c r="D36" s="60" t="s">
        <v>184</v>
      </c>
      <c r="E36" s="61"/>
      <c r="F36" s="45">
        <v>0.9</v>
      </c>
      <c r="G36" s="48">
        <f>ROUND(G26*99/100,0)</f>
        <v>101</v>
      </c>
      <c r="H36" s="144" t="s">
        <v>7</v>
      </c>
      <c r="J36" s="28" t="s">
        <v>20</v>
      </c>
    </row>
    <row r="37" spans="1:10" ht="16.5" customHeight="1">
      <c r="A37" s="65" t="s">
        <v>10</v>
      </c>
      <c r="B37" s="65">
        <v>6321</v>
      </c>
      <c r="C37" s="44" t="s">
        <v>195</v>
      </c>
      <c r="D37" s="49"/>
      <c r="E37" s="59" t="s">
        <v>13</v>
      </c>
      <c r="F37" s="45">
        <v>0.9</v>
      </c>
      <c r="G37" s="48">
        <f>ROUND(G36*245/1000,0)</f>
        <v>25</v>
      </c>
      <c r="H37" s="145"/>
      <c r="J37" s="28" t="s">
        <v>154</v>
      </c>
    </row>
    <row r="38" spans="1:10" ht="16.5" customHeight="1">
      <c r="A38" s="65" t="s">
        <v>10</v>
      </c>
      <c r="B38" s="65">
        <v>6322</v>
      </c>
      <c r="C38" s="44" t="s">
        <v>195</v>
      </c>
      <c r="D38" s="49"/>
      <c r="E38" s="59" t="s">
        <v>14</v>
      </c>
      <c r="F38" s="45">
        <v>0.9</v>
      </c>
      <c r="G38" s="48">
        <f>ROUND(G36*224/1000,0)</f>
        <v>23</v>
      </c>
      <c r="H38" s="145"/>
      <c r="J38" s="28" t="s">
        <v>155</v>
      </c>
    </row>
    <row r="39" spans="1:10">
      <c r="A39" s="65" t="s">
        <v>10</v>
      </c>
      <c r="B39" s="65">
        <v>6323</v>
      </c>
      <c r="C39" s="44" t="s">
        <v>195</v>
      </c>
      <c r="E39" s="59" t="s">
        <v>15</v>
      </c>
      <c r="F39" s="45">
        <v>0.9</v>
      </c>
      <c r="G39" s="48">
        <f>ROUND(G36*182/1000,0)</f>
        <v>18</v>
      </c>
      <c r="H39" s="145"/>
      <c r="J39" s="28" t="s">
        <v>156</v>
      </c>
    </row>
    <row r="40" spans="1:10">
      <c r="A40" s="65" t="s">
        <v>10</v>
      </c>
      <c r="B40" s="65">
        <v>6324</v>
      </c>
      <c r="C40" s="44" t="s">
        <v>195</v>
      </c>
      <c r="D40" s="47"/>
      <c r="E40" s="59" t="s">
        <v>152</v>
      </c>
      <c r="F40" s="45">
        <v>0.9</v>
      </c>
      <c r="G40" s="48">
        <f>ROUND(G36*145/1000,0)</f>
        <v>15</v>
      </c>
      <c r="H40" s="145"/>
      <c r="J40" s="28" t="s">
        <v>157</v>
      </c>
    </row>
    <row r="41" spans="1:10" ht="16.5" customHeight="1">
      <c r="A41" s="65" t="s">
        <v>10</v>
      </c>
      <c r="B41" s="65">
        <v>6325</v>
      </c>
      <c r="C41" s="44" t="s">
        <v>196</v>
      </c>
      <c r="D41" s="60" t="s">
        <v>192</v>
      </c>
      <c r="E41" s="61"/>
      <c r="F41" s="45">
        <v>0.9</v>
      </c>
      <c r="G41" s="48">
        <f>ROUND(102*99/100*99/100,0)</f>
        <v>100</v>
      </c>
      <c r="H41" s="166" t="s">
        <v>7</v>
      </c>
      <c r="J41" s="67" t="s">
        <v>199</v>
      </c>
    </row>
    <row r="42" spans="1:10" ht="16.5" customHeight="1">
      <c r="A42" s="65" t="s">
        <v>10</v>
      </c>
      <c r="B42" s="65">
        <v>6326</v>
      </c>
      <c r="C42" s="44" t="s">
        <v>196</v>
      </c>
      <c r="D42" s="49"/>
      <c r="E42" s="59" t="s">
        <v>13</v>
      </c>
      <c r="F42" s="45">
        <v>0.9</v>
      </c>
      <c r="G42" s="48">
        <f>ROUND(G41*245/1000,0)</f>
        <v>25</v>
      </c>
      <c r="H42" s="145"/>
      <c r="J42" s="28" t="s">
        <v>154</v>
      </c>
    </row>
    <row r="43" spans="1:10" ht="16.5" customHeight="1">
      <c r="A43" s="65" t="s">
        <v>10</v>
      </c>
      <c r="B43" s="65">
        <v>6327</v>
      </c>
      <c r="C43" s="44" t="s">
        <v>196</v>
      </c>
      <c r="D43" s="49"/>
      <c r="E43" s="59" t="s">
        <v>14</v>
      </c>
      <c r="F43" s="45">
        <v>0.9</v>
      </c>
      <c r="G43" s="48">
        <f>ROUND(G41*224/1000,0)</f>
        <v>22</v>
      </c>
      <c r="H43" s="145"/>
      <c r="J43" s="28" t="s">
        <v>155</v>
      </c>
    </row>
    <row r="44" spans="1:10">
      <c r="A44" s="65" t="s">
        <v>10</v>
      </c>
      <c r="B44" s="65">
        <v>6328</v>
      </c>
      <c r="C44" s="44" t="s">
        <v>196</v>
      </c>
      <c r="E44" s="59" t="s">
        <v>15</v>
      </c>
      <c r="F44" s="45">
        <v>0.9</v>
      </c>
      <c r="G44" s="48">
        <f>ROUND(G41*182/1000,0)</f>
        <v>18</v>
      </c>
      <c r="H44" s="145"/>
      <c r="J44" s="28" t="s">
        <v>156</v>
      </c>
    </row>
    <row r="45" spans="1:10">
      <c r="A45" s="65" t="s">
        <v>10</v>
      </c>
      <c r="B45" s="65">
        <v>6329</v>
      </c>
      <c r="C45" s="44" t="s">
        <v>196</v>
      </c>
      <c r="D45" s="47"/>
      <c r="E45" s="59" t="s">
        <v>152</v>
      </c>
      <c r="F45" s="45">
        <v>0.9</v>
      </c>
      <c r="G45" s="48">
        <f>ROUND(G41*145/1000,0)</f>
        <v>15</v>
      </c>
      <c r="H45" s="167"/>
      <c r="J45" s="28" t="s">
        <v>157</v>
      </c>
    </row>
  </sheetData>
  <mergeCells count="20">
    <mergeCell ref="C3:H3"/>
    <mergeCell ref="D31:E31"/>
    <mergeCell ref="H31:H35"/>
    <mergeCell ref="G4:G5"/>
    <mergeCell ref="H4:H5"/>
    <mergeCell ref="D6:E6"/>
    <mergeCell ref="H6:H10"/>
    <mergeCell ref="D11:E11"/>
    <mergeCell ref="H11:H15"/>
    <mergeCell ref="H16:H20"/>
    <mergeCell ref="H21:H25"/>
    <mergeCell ref="H36:H40"/>
    <mergeCell ref="H41:H45"/>
    <mergeCell ref="A4:B4"/>
    <mergeCell ref="C4:C5"/>
    <mergeCell ref="D4:D5"/>
    <mergeCell ref="E4:E5"/>
    <mergeCell ref="F4:F5"/>
    <mergeCell ref="D26:E26"/>
    <mergeCell ref="H26:H30"/>
  </mergeCells>
  <phoneticPr fontId="1"/>
  <pageMargins left="0.25" right="0.25" top="0.75" bottom="0.75" header="0.3" footer="0.3"/>
  <pageSetup paperSize="9" scale="9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E4035-F69E-40E7-ACB2-3DBA180E97B2}">
  <sheetPr>
    <tabColor rgb="FF00B0F0"/>
    <pageSetUpPr fitToPage="1"/>
  </sheetPr>
  <dimension ref="A1:J45"/>
  <sheetViews>
    <sheetView topLeftCell="A24" workbookViewId="0">
      <selection activeCell="M23" sqref="M23"/>
    </sheetView>
  </sheetViews>
  <sheetFormatPr defaultRowHeight="16.5"/>
  <cols>
    <col min="1" max="2" width="4.5" style="37" customWidth="1"/>
    <col min="3" max="3" width="21.1640625" style="38" customWidth="1"/>
    <col min="4" max="4" width="7.9140625" style="28" customWidth="1"/>
    <col min="5" max="5" width="26.5" style="28" customWidth="1"/>
    <col min="6" max="6" width="6.33203125" style="28" bestFit="1" customWidth="1"/>
    <col min="7" max="7" width="7.5" style="28" bestFit="1" customWidth="1"/>
    <col min="8" max="8" width="5" style="28" customWidth="1"/>
    <col min="9" max="9" width="3.5" style="28" customWidth="1"/>
    <col min="10" max="10" width="30.5" style="28" hidden="1" customWidth="1"/>
    <col min="11" max="16384" width="8.6640625" style="28"/>
  </cols>
  <sheetData>
    <row r="1" spans="1:10">
      <c r="A1" s="37">
        <v>5</v>
      </c>
      <c r="B1" s="28" t="s">
        <v>32</v>
      </c>
    </row>
    <row r="2" spans="1:10">
      <c r="B2" s="39" t="s">
        <v>9</v>
      </c>
    </row>
    <row r="3" spans="1:10">
      <c r="B3" s="40" t="s">
        <v>22</v>
      </c>
      <c r="C3" s="38" t="s">
        <v>23</v>
      </c>
    </row>
    <row r="4" spans="1:10" s="41" customFormat="1" ht="17.5" customHeight="1">
      <c r="A4" s="146" t="s">
        <v>0</v>
      </c>
      <c r="B4" s="146"/>
      <c r="C4" s="146" t="s">
        <v>1</v>
      </c>
      <c r="D4" s="150"/>
      <c r="E4" s="152" t="s">
        <v>153</v>
      </c>
      <c r="F4" s="154" t="s">
        <v>12</v>
      </c>
      <c r="G4" s="147" t="s">
        <v>2</v>
      </c>
      <c r="H4" s="149" t="s">
        <v>21</v>
      </c>
      <c r="J4" s="41" t="s">
        <v>19</v>
      </c>
    </row>
    <row r="5" spans="1:10" s="41" customFormat="1" ht="30" customHeight="1">
      <c r="A5" s="58" t="s">
        <v>4</v>
      </c>
      <c r="B5" s="58" t="s">
        <v>5</v>
      </c>
      <c r="C5" s="146"/>
      <c r="D5" s="151"/>
      <c r="E5" s="153"/>
      <c r="F5" s="155"/>
      <c r="G5" s="148"/>
      <c r="H5" s="149"/>
    </row>
    <row r="6" spans="1:10" ht="16.5" customHeight="1">
      <c r="A6" s="27" t="s">
        <v>10</v>
      </c>
      <c r="B6" s="26">
        <v>1500</v>
      </c>
      <c r="C6" s="44" t="s">
        <v>11</v>
      </c>
      <c r="D6" s="158"/>
      <c r="E6" s="163"/>
      <c r="F6" s="45">
        <v>0.8</v>
      </c>
      <c r="G6" s="68">
        <f>953</f>
        <v>953</v>
      </c>
      <c r="H6" s="144" t="s">
        <v>6</v>
      </c>
      <c r="J6" s="28" t="s">
        <v>18</v>
      </c>
    </row>
    <row r="7" spans="1:10">
      <c r="A7" s="27" t="s">
        <v>10</v>
      </c>
      <c r="B7" s="26">
        <v>1501</v>
      </c>
      <c r="C7" s="44" t="s">
        <v>11</v>
      </c>
      <c r="D7" s="47"/>
      <c r="E7" s="59" t="s">
        <v>13</v>
      </c>
      <c r="F7" s="45">
        <v>0.8</v>
      </c>
      <c r="G7" s="48">
        <f>ROUND(G6*245/1000,0)</f>
        <v>233</v>
      </c>
      <c r="H7" s="145"/>
      <c r="J7" s="28" t="s">
        <v>154</v>
      </c>
    </row>
    <row r="8" spans="1:10">
      <c r="A8" s="27" t="s">
        <v>10</v>
      </c>
      <c r="B8" s="26">
        <v>1502</v>
      </c>
      <c r="C8" s="44" t="s">
        <v>11</v>
      </c>
      <c r="D8" s="47"/>
      <c r="E8" s="59" t="s">
        <v>14</v>
      </c>
      <c r="F8" s="45">
        <v>0.8</v>
      </c>
      <c r="G8" s="48">
        <f>ROUND(G6*224/1000,0)</f>
        <v>213</v>
      </c>
      <c r="H8" s="145"/>
      <c r="J8" s="28" t="s">
        <v>155</v>
      </c>
    </row>
    <row r="9" spans="1:10">
      <c r="A9" s="27" t="s">
        <v>10</v>
      </c>
      <c r="B9" s="26">
        <v>1503</v>
      </c>
      <c r="C9" s="44" t="s">
        <v>11</v>
      </c>
      <c r="D9" s="47"/>
      <c r="E9" s="59" t="s">
        <v>15</v>
      </c>
      <c r="F9" s="45">
        <v>0.8</v>
      </c>
      <c r="G9" s="48">
        <f>ROUND(G6*182/1000,0)</f>
        <v>173</v>
      </c>
      <c r="H9" s="145"/>
      <c r="J9" s="28" t="s">
        <v>156</v>
      </c>
    </row>
    <row r="10" spans="1:10" ht="16.5" customHeight="1">
      <c r="A10" s="27" t="s">
        <v>10</v>
      </c>
      <c r="B10" s="26">
        <v>2273</v>
      </c>
      <c r="C10" s="44" t="s">
        <v>11</v>
      </c>
      <c r="D10" s="47"/>
      <c r="E10" s="59" t="s">
        <v>152</v>
      </c>
      <c r="F10" s="45">
        <v>0.8</v>
      </c>
      <c r="G10" s="48">
        <f>ROUND(G6*145/1000,0)</f>
        <v>138</v>
      </c>
      <c r="H10" s="145"/>
      <c r="J10" s="28" t="s">
        <v>157</v>
      </c>
    </row>
    <row r="11" spans="1:10" ht="18" customHeight="1">
      <c r="A11" s="27" t="s">
        <v>10</v>
      </c>
      <c r="B11" s="27">
        <v>4771</v>
      </c>
      <c r="C11" s="44" t="s">
        <v>134</v>
      </c>
      <c r="D11" s="156" t="s">
        <v>16</v>
      </c>
      <c r="E11" s="165"/>
      <c r="F11" s="45">
        <v>0.8</v>
      </c>
      <c r="G11" s="48">
        <f>ROUND(G6*99/100,0)</f>
        <v>943</v>
      </c>
      <c r="H11" s="144" t="s">
        <v>6</v>
      </c>
      <c r="J11" s="28" t="s">
        <v>20</v>
      </c>
    </row>
    <row r="12" spans="1:10" ht="16.5" customHeight="1">
      <c r="A12" s="27" t="s">
        <v>10</v>
      </c>
      <c r="B12" s="27">
        <v>4772</v>
      </c>
      <c r="C12" s="44" t="s">
        <v>134</v>
      </c>
      <c r="D12" s="49"/>
      <c r="E12" s="59" t="s">
        <v>13</v>
      </c>
      <c r="F12" s="45">
        <v>0.8</v>
      </c>
      <c r="G12" s="48">
        <f>ROUND(G11*245/1000,0)</f>
        <v>231</v>
      </c>
      <c r="H12" s="145"/>
      <c r="J12" s="28" t="s">
        <v>154</v>
      </c>
    </row>
    <row r="13" spans="1:10" ht="16.5" customHeight="1">
      <c r="A13" s="27" t="s">
        <v>10</v>
      </c>
      <c r="B13" s="27">
        <v>4773</v>
      </c>
      <c r="C13" s="44" t="s">
        <v>134</v>
      </c>
      <c r="D13" s="49"/>
      <c r="E13" s="59" t="s">
        <v>14</v>
      </c>
      <c r="F13" s="45">
        <v>0.8</v>
      </c>
      <c r="G13" s="48">
        <f>ROUND(G11*224/1000,0)</f>
        <v>211</v>
      </c>
      <c r="H13" s="145"/>
      <c r="J13" s="28" t="s">
        <v>155</v>
      </c>
    </row>
    <row r="14" spans="1:10">
      <c r="A14" s="27" t="s">
        <v>10</v>
      </c>
      <c r="B14" s="27">
        <v>4774</v>
      </c>
      <c r="C14" s="44" t="s">
        <v>134</v>
      </c>
      <c r="E14" s="59" t="s">
        <v>15</v>
      </c>
      <c r="F14" s="45">
        <v>0.8</v>
      </c>
      <c r="G14" s="48">
        <f>ROUND(G11*182/1000,0)</f>
        <v>172</v>
      </c>
      <c r="H14" s="145"/>
      <c r="J14" s="28" t="s">
        <v>156</v>
      </c>
    </row>
    <row r="15" spans="1:10">
      <c r="A15" s="27" t="s">
        <v>10</v>
      </c>
      <c r="B15" s="27">
        <v>4775</v>
      </c>
      <c r="C15" s="44" t="s">
        <v>134</v>
      </c>
      <c r="D15" s="47"/>
      <c r="E15" s="59" t="s">
        <v>152</v>
      </c>
      <c r="F15" s="45">
        <v>0.8</v>
      </c>
      <c r="G15" s="48">
        <f>ROUND(G11*145/1000,0)</f>
        <v>137</v>
      </c>
      <c r="H15" s="145"/>
      <c r="J15" s="28" t="s">
        <v>157</v>
      </c>
    </row>
    <row r="16" spans="1:10">
      <c r="A16" s="65" t="s">
        <v>10</v>
      </c>
      <c r="B16" s="65">
        <v>6330</v>
      </c>
      <c r="C16" s="44" t="s">
        <v>197</v>
      </c>
      <c r="D16" s="60" t="s">
        <v>184</v>
      </c>
      <c r="E16" s="61"/>
      <c r="F16" s="45">
        <v>0.8</v>
      </c>
      <c r="G16" s="48">
        <f>ROUND(G6*99/100,0)</f>
        <v>943</v>
      </c>
      <c r="H16" s="144" t="s">
        <v>6</v>
      </c>
      <c r="J16" s="28" t="s">
        <v>20</v>
      </c>
    </row>
    <row r="17" spans="1:10" ht="16.5" customHeight="1">
      <c r="A17" s="65" t="s">
        <v>10</v>
      </c>
      <c r="B17" s="65">
        <v>6331</v>
      </c>
      <c r="C17" s="44" t="s">
        <v>197</v>
      </c>
      <c r="D17" s="49"/>
      <c r="E17" s="59" t="s">
        <v>13</v>
      </c>
      <c r="F17" s="45">
        <v>0.8</v>
      </c>
      <c r="G17" s="48">
        <f>ROUND(G16*245/1000,0)</f>
        <v>231</v>
      </c>
      <c r="H17" s="145"/>
      <c r="J17" s="28" t="s">
        <v>154</v>
      </c>
    </row>
    <row r="18" spans="1:10" ht="16.5" customHeight="1">
      <c r="A18" s="65" t="s">
        <v>10</v>
      </c>
      <c r="B18" s="65">
        <v>6332</v>
      </c>
      <c r="C18" s="44" t="s">
        <v>197</v>
      </c>
      <c r="D18" s="49"/>
      <c r="E18" s="59" t="s">
        <v>14</v>
      </c>
      <c r="F18" s="45">
        <v>0.8</v>
      </c>
      <c r="G18" s="48">
        <f>ROUND(G16*224/1000,0)</f>
        <v>211</v>
      </c>
      <c r="H18" s="145"/>
      <c r="J18" s="28" t="s">
        <v>155</v>
      </c>
    </row>
    <row r="19" spans="1:10">
      <c r="A19" s="65" t="s">
        <v>10</v>
      </c>
      <c r="B19" s="65">
        <v>6333</v>
      </c>
      <c r="C19" s="44" t="s">
        <v>197</v>
      </c>
      <c r="E19" s="59" t="s">
        <v>15</v>
      </c>
      <c r="F19" s="45">
        <v>0.8</v>
      </c>
      <c r="G19" s="48">
        <f>ROUND(G16*182/1000,0)</f>
        <v>172</v>
      </c>
      <c r="H19" s="145"/>
      <c r="J19" s="28" t="s">
        <v>156</v>
      </c>
    </row>
    <row r="20" spans="1:10">
      <c r="A20" s="65" t="s">
        <v>10</v>
      </c>
      <c r="B20" s="65">
        <v>6334</v>
      </c>
      <c r="C20" s="44" t="s">
        <v>197</v>
      </c>
      <c r="D20" s="47"/>
      <c r="E20" s="59" t="s">
        <v>152</v>
      </c>
      <c r="F20" s="45">
        <v>0.8</v>
      </c>
      <c r="G20" s="48">
        <f>ROUND(G16*145/1000,0)</f>
        <v>137</v>
      </c>
      <c r="H20" s="145"/>
      <c r="J20" s="28" t="s">
        <v>157</v>
      </c>
    </row>
    <row r="21" spans="1:10">
      <c r="A21" s="65" t="s">
        <v>10</v>
      </c>
      <c r="B21" s="65">
        <v>6335</v>
      </c>
      <c r="C21" s="44" t="s">
        <v>198</v>
      </c>
      <c r="D21" s="66" t="s">
        <v>192</v>
      </c>
      <c r="E21" s="61"/>
      <c r="F21" s="45">
        <v>0.8</v>
      </c>
      <c r="G21" s="48">
        <f>ROUND(953*99/100*99/100,0)</f>
        <v>934</v>
      </c>
      <c r="H21" s="144" t="s">
        <v>6</v>
      </c>
      <c r="J21" s="67" t="s">
        <v>199</v>
      </c>
    </row>
    <row r="22" spans="1:10" ht="16.5" customHeight="1">
      <c r="A22" s="65" t="s">
        <v>10</v>
      </c>
      <c r="B22" s="65">
        <v>6336</v>
      </c>
      <c r="C22" s="44" t="s">
        <v>198</v>
      </c>
      <c r="D22" s="49"/>
      <c r="E22" s="59" t="s">
        <v>13</v>
      </c>
      <c r="F22" s="45">
        <v>0.8</v>
      </c>
      <c r="G22" s="48">
        <f>ROUND(G21*245/1000,0)</f>
        <v>229</v>
      </c>
      <c r="H22" s="145"/>
      <c r="J22" s="28" t="s">
        <v>154</v>
      </c>
    </row>
    <row r="23" spans="1:10" ht="16.5" customHeight="1">
      <c r="A23" s="65" t="s">
        <v>10</v>
      </c>
      <c r="B23" s="65">
        <v>6337</v>
      </c>
      <c r="C23" s="44" t="s">
        <v>198</v>
      </c>
      <c r="D23" s="49"/>
      <c r="E23" s="59" t="s">
        <v>14</v>
      </c>
      <c r="F23" s="45">
        <v>0.8</v>
      </c>
      <c r="G23" s="48">
        <f>ROUND(G21*224/1000,0)</f>
        <v>209</v>
      </c>
      <c r="H23" s="145"/>
      <c r="J23" s="28" t="s">
        <v>155</v>
      </c>
    </row>
    <row r="24" spans="1:10">
      <c r="A24" s="65" t="s">
        <v>10</v>
      </c>
      <c r="B24" s="65">
        <v>6338</v>
      </c>
      <c r="C24" s="44" t="s">
        <v>198</v>
      </c>
      <c r="E24" s="59" t="s">
        <v>15</v>
      </c>
      <c r="F24" s="45">
        <v>0.8</v>
      </c>
      <c r="G24" s="48">
        <f>ROUND(G21*182/1000,0)</f>
        <v>170</v>
      </c>
      <c r="H24" s="145"/>
      <c r="J24" s="28" t="s">
        <v>156</v>
      </c>
    </row>
    <row r="25" spans="1:10">
      <c r="A25" s="65" t="s">
        <v>10</v>
      </c>
      <c r="B25" s="65">
        <v>6339</v>
      </c>
      <c r="C25" s="44" t="s">
        <v>198</v>
      </c>
      <c r="D25" s="47"/>
      <c r="E25" s="59" t="s">
        <v>152</v>
      </c>
      <c r="F25" s="45">
        <v>0.8</v>
      </c>
      <c r="G25" s="48">
        <f>ROUND(G21*145/1000,0)</f>
        <v>135</v>
      </c>
      <c r="H25" s="145"/>
      <c r="J25" s="28" t="s">
        <v>157</v>
      </c>
    </row>
    <row r="26" spans="1:10" ht="16.5" customHeight="1">
      <c r="A26" s="27" t="s">
        <v>10</v>
      </c>
      <c r="B26" s="26">
        <v>1512</v>
      </c>
      <c r="C26" s="44" t="s">
        <v>133</v>
      </c>
      <c r="D26" s="158"/>
      <c r="E26" s="163"/>
      <c r="F26" s="45">
        <v>0.8</v>
      </c>
      <c r="G26" s="68">
        <f>ROUND(G6/30.42,0)</f>
        <v>31</v>
      </c>
      <c r="H26" s="144" t="s">
        <v>7</v>
      </c>
      <c r="J26" s="28" t="s">
        <v>24</v>
      </c>
    </row>
    <row r="27" spans="1:10">
      <c r="A27" s="27" t="s">
        <v>10</v>
      </c>
      <c r="B27" s="26">
        <v>1513</v>
      </c>
      <c r="C27" s="44" t="s">
        <v>133</v>
      </c>
      <c r="D27" s="47"/>
      <c r="E27" s="59" t="s">
        <v>13</v>
      </c>
      <c r="F27" s="45">
        <v>0.8</v>
      </c>
      <c r="G27" s="48">
        <f>ROUND(G26*245/1000,0)</f>
        <v>8</v>
      </c>
      <c r="H27" s="145"/>
      <c r="J27" s="28" t="s">
        <v>154</v>
      </c>
    </row>
    <row r="28" spans="1:10">
      <c r="A28" s="27" t="s">
        <v>10</v>
      </c>
      <c r="B28" s="26">
        <v>1514</v>
      </c>
      <c r="C28" s="44" t="s">
        <v>133</v>
      </c>
      <c r="D28" s="47"/>
      <c r="E28" s="59" t="s">
        <v>14</v>
      </c>
      <c r="F28" s="45">
        <v>0.8</v>
      </c>
      <c r="G28" s="48">
        <f>ROUND(G26*224/1000,0)</f>
        <v>7</v>
      </c>
      <c r="H28" s="145"/>
      <c r="J28" s="28" t="s">
        <v>155</v>
      </c>
    </row>
    <row r="29" spans="1:10">
      <c r="A29" s="27" t="s">
        <v>10</v>
      </c>
      <c r="B29" s="26">
        <v>1515</v>
      </c>
      <c r="C29" s="44" t="s">
        <v>133</v>
      </c>
      <c r="D29" s="47"/>
      <c r="E29" s="59" t="s">
        <v>15</v>
      </c>
      <c r="F29" s="45">
        <v>0.8</v>
      </c>
      <c r="G29" s="48">
        <f>ROUND(G26*182/1000,0)</f>
        <v>6</v>
      </c>
      <c r="H29" s="145"/>
      <c r="J29" s="28" t="s">
        <v>156</v>
      </c>
    </row>
    <row r="30" spans="1:10" ht="16.5" customHeight="1">
      <c r="A30" s="27" t="s">
        <v>10</v>
      </c>
      <c r="B30" s="26">
        <v>2277</v>
      </c>
      <c r="C30" s="44" t="s">
        <v>133</v>
      </c>
      <c r="D30" s="47"/>
      <c r="E30" s="59" t="s">
        <v>152</v>
      </c>
      <c r="F30" s="45">
        <v>0.8</v>
      </c>
      <c r="G30" s="48">
        <f>ROUND(G26*145/1000,0)</f>
        <v>4</v>
      </c>
      <c r="H30" s="145"/>
      <c r="J30" s="28" t="s">
        <v>157</v>
      </c>
    </row>
    <row r="31" spans="1:10" ht="18" customHeight="1">
      <c r="A31" s="27" t="s">
        <v>10</v>
      </c>
      <c r="B31" s="27">
        <v>4813</v>
      </c>
      <c r="C31" s="44" t="s">
        <v>145</v>
      </c>
      <c r="D31" s="156" t="s">
        <v>16</v>
      </c>
      <c r="E31" s="165"/>
      <c r="F31" s="45">
        <v>0.8</v>
      </c>
      <c r="G31" s="48">
        <f>ROUND(G26*99/100,0)</f>
        <v>31</v>
      </c>
      <c r="H31" s="166" t="s">
        <v>7</v>
      </c>
      <c r="J31" s="28" t="s">
        <v>25</v>
      </c>
    </row>
    <row r="32" spans="1:10" ht="16.5" customHeight="1">
      <c r="A32" s="27" t="s">
        <v>10</v>
      </c>
      <c r="B32" s="27">
        <v>4814</v>
      </c>
      <c r="C32" s="44" t="s">
        <v>145</v>
      </c>
      <c r="D32" s="49"/>
      <c r="E32" s="59" t="s">
        <v>13</v>
      </c>
      <c r="F32" s="45">
        <v>0.8</v>
      </c>
      <c r="G32" s="48">
        <f>ROUND(G31*245/1000,0)</f>
        <v>8</v>
      </c>
      <c r="H32" s="145"/>
      <c r="J32" s="28" t="s">
        <v>154</v>
      </c>
    </row>
    <row r="33" spans="1:10" ht="16.5" customHeight="1">
      <c r="A33" s="27" t="s">
        <v>10</v>
      </c>
      <c r="B33" s="27">
        <v>4815</v>
      </c>
      <c r="C33" s="44" t="s">
        <v>145</v>
      </c>
      <c r="D33" s="49"/>
      <c r="E33" s="59" t="s">
        <v>14</v>
      </c>
      <c r="F33" s="45">
        <v>0.8</v>
      </c>
      <c r="G33" s="48">
        <f>ROUND(G31*224/1000,0)</f>
        <v>7</v>
      </c>
      <c r="H33" s="145"/>
      <c r="J33" s="28" t="s">
        <v>155</v>
      </c>
    </row>
    <row r="34" spans="1:10">
      <c r="A34" s="27" t="s">
        <v>10</v>
      </c>
      <c r="B34" s="27">
        <v>4816</v>
      </c>
      <c r="C34" s="44" t="s">
        <v>145</v>
      </c>
      <c r="E34" s="59" t="s">
        <v>15</v>
      </c>
      <c r="F34" s="45">
        <v>0.8</v>
      </c>
      <c r="G34" s="48">
        <f>ROUND(G31*182/1000,0)</f>
        <v>6</v>
      </c>
      <c r="H34" s="145"/>
      <c r="J34" s="28" t="s">
        <v>156</v>
      </c>
    </row>
    <row r="35" spans="1:10">
      <c r="A35" s="27" t="s">
        <v>10</v>
      </c>
      <c r="B35" s="27">
        <v>4817</v>
      </c>
      <c r="C35" s="44" t="s">
        <v>145</v>
      </c>
      <c r="D35" s="47"/>
      <c r="E35" s="59" t="s">
        <v>152</v>
      </c>
      <c r="F35" s="45">
        <v>0.8</v>
      </c>
      <c r="G35" s="48">
        <f>ROUND(G31*145/1000,0)</f>
        <v>4</v>
      </c>
      <c r="H35" s="167"/>
      <c r="J35" s="28" t="s">
        <v>157</v>
      </c>
    </row>
    <row r="36" spans="1:10" ht="16.5" customHeight="1">
      <c r="A36" s="65" t="s">
        <v>10</v>
      </c>
      <c r="B36" s="65">
        <v>6340</v>
      </c>
      <c r="C36" s="44" t="s">
        <v>186</v>
      </c>
      <c r="D36" s="60" t="s">
        <v>184</v>
      </c>
      <c r="E36" s="61"/>
      <c r="F36" s="45">
        <v>0.8</v>
      </c>
      <c r="G36" s="48">
        <f>ROUND(G26*99/100,0)</f>
        <v>31</v>
      </c>
      <c r="H36" s="162" t="s">
        <v>7</v>
      </c>
      <c r="J36" s="28" t="s">
        <v>20</v>
      </c>
    </row>
    <row r="37" spans="1:10" ht="16.5" customHeight="1">
      <c r="A37" s="65" t="s">
        <v>10</v>
      </c>
      <c r="B37" s="65">
        <v>6341</v>
      </c>
      <c r="C37" s="44" t="s">
        <v>186</v>
      </c>
      <c r="D37" s="49"/>
      <c r="E37" s="59" t="s">
        <v>13</v>
      </c>
      <c r="F37" s="45">
        <v>0.8</v>
      </c>
      <c r="G37" s="48">
        <f>ROUND(G36*245/1000,0)</f>
        <v>8</v>
      </c>
      <c r="H37" s="162"/>
      <c r="J37" s="28" t="s">
        <v>154</v>
      </c>
    </row>
    <row r="38" spans="1:10" ht="16.5" customHeight="1">
      <c r="A38" s="65" t="s">
        <v>10</v>
      </c>
      <c r="B38" s="65">
        <v>6342</v>
      </c>
      <c r="C38" s="44" t="s">
        <v>186</v>
      </c>
      <c r="D38" s="49"/>
      <c r="E38" s="59" t="s">
        <v>14</v>
      </c>
      <c r="F38" s="45">
        <v>0.8</v>
      </c>
      <c r="G38" s="48">
        <f>ROUND(G36*224/1000,0)</f>
        <v>7</v>
      </c>
      <c r="H38" s="162"/>
      <c r="J38" s="28" t="s">
        <v>155</v>
      </c>
    </row>
    <row r="39" spans="1:10">
      <c r="A39" s="65" t="s">
        <v>10</v>
      </c>
      <c r="B39" s="65">
        <v>6343</v>
      </c>
      <c r="C39" s="44" t="s">
        <v>186</v>
      </c>
      <c r="E39" s="59" t="s">
        <v>15</v>
      </c>
      <c r="F39" s="45">
        <v>0.8</v>
      </c>
      <c r="G39" s="48">
        <f>ROUND(G36*182/1000,0)</f>
        <v>6</v>
      </c>
      <c r="H39" s="162"/>
      <c r="J39" s="28" t="s">
        <v>156</v>
      </c>
    </row>
    <row r="40" spans="1:10">
      <c r="A40" s="65" t="s">
        <v>10</v>
      </c>
      <c r="B40" s="65">
        <v>6344</v>
      </c>
      <c r="C40" s="44" t="s">
        <v>186</v>
      </c>
      <c r="D40" s="47"/>
      <c r="E40" s="59" t="s">
        <v>152</v>
      </c>
      <c r="F40" s="45">
        <v>0.8</v>
      </c>
      <c r="G40" s="48">
        <f>ROUND(G36*145/1000,0)</f>
        <v>4</v>
      </c>
      <c r="H40" s="162"/>
      <c r="J40" s="28" t="s">
        <v>157</v>
      </c>
    </row>
    <row r="41" spans="1:10" ht="16.5" customHeight="1">
      <c r="A41" s="65" t="s">
        <v>10</v>
      </c>
      <c r="B41" s="65">
        <v>6345</v>
      </c>
      <c r="C41" s="44" t="s">
        <v>187</v>
      </c>
      <c r="D41" s="66" t="s">
        <v>192</v>
      </c>
      <c r="E41" s="61"/>
      <c r="F41" s="45">
        <v>0.8</v>
      </c>
      <c r="G41" s="48">
        <f>ROUND(31*99/100*99/100,0)</f>
        <v>30</v>
      </c>
      <c r="H41" s="162" t="s">
        <v>7</v>
      </c>
      <c r="J41" s="67" t="s">
        <v>199</v>
      </c>
    </row>
    <row r="42" spans="1:10" ht="16.5" customHeight="1">
      <c r="A42" s="65" t="s">
        <v>10</v>
      </c>
      <c r="B42" s="65">
        <v>6346</v>
      </c>
      <c r="C42" s="44" t="s">
        <v>187</v>
      </c>
      <c r="D42" s="49"/>
      <c r="E42" s="59" t="s">
        <v>13</v>
      </c>
      <c r="F42" s="45">
        <v>0.8</v>
      </c>
      <c r="G42" s="48">
        <f>ROUND(G41*245/1000,0)</f>
        <v>7</v>
      </c>
      <c r="H42" s="162"/>
      <c r="J42" s="28" t="s">
        <v>154</v>
      </c>
    </row>
    <row r="43" spans="1:10" ht="16.5" customHeight="1">
      <c r="A43" s="65" t="s">
        <v>10</v>
      </c>
      <c r="B43" s="65">
        <v>6347</v>
      </c>
      <c r="C43" s="44" t="s">
        <v>187</v>
      </c>
      <c r="D43" s="49"/>
      <c r="E43" s="59" t="s">
        <v>14</v>
      </c>
      <c r="F43" s="45">
        <v>0.8</v>
      </c>
      <c r="G43" s="48">
        <f>ROUND(G41*224/1000,0)</f>
        <v>7</v>
      </c>
      <c r="H43" s="162"/>
      <c r="J43" s="28" t="s">
        <v>155</v>
      </c>
    </row>
    <row r="44" spans="1:10">
      <c r="A44" s="65" t="s">
        <v>10</v>
      </c>
      <c r="B44" s="65">
        <v>6348</v>
      </c>
      <c r="C44" s="44" t="s">
        <v>187</v>
      </c>
      <c r="E44" s="59" t="s">
        <v>15</v>
      </c>
      <c r="F44" s="45">
        <v>0.8</v>
      </c>
      <c r="G44" s="48">
        <f>ROUND(G41*182/1000,0)</f>
        <v>5</v>
      </c>
      <c r="H44" s="162"/>
      <c r="J44" s="28" t="s">
        <v>156</v>
      </c>
    </row>
    <row r="45" spans="1:10">
      <c r="A45" s="65" t="s">
        <v>10</v>
      </c>
      <c r="B45" s="65">
        <v>6349</v>
      </c>
      <c r="C45" s="44" t="s">
        <v>187</v>
      </c>
      <c r="D45" s="47"/>
      <c r="E45" s="59" t="s">
        <v>152</v>
      </c>
      <c r="F45" s="45">
        <v>0.8</v>
      </c>
      <c r="G45" s="48">
        <f>ROUND(G41*145/1000,0)</f>
        <v>4</v>
      </c>
      <c r="H45" s="162"/>
      <c r="J45" s="28" t="s">
        <v>157</v>
      </c>
    </row>
  </sheetData>
  <mergeCells count="19">
    <mergeCell ref="A4:B4"/>
    <mergeCell ref="C4:C5"/>
    <mergeCell ref="D4:D5"/>
    <mergeCell ref="E4:E5"/>
    <mergeCell ref="F4:F5"/>
    <mergeCell ref="D11:E11"/>
    <mergeCell ref="H11:H15"/>
    <mergeCell ref="H16:H20"/>
    <mergeCell ref="H21:H25"/>
    <mergeCell ref="G4:G5"/>
    <mergeCell ref="H4:H5"/>
    <mergeCell ref="D6:E6"/>
    <mergeCell ref="H6:H10"/>
    <mergeCell ref="H36:H40"/>
    <mergeCell ref="H41:H45"/>
    <mergeCell ref="D31:E31"/>
    <mergeCell ref="H31:H35"/>
    <mergeCell ref="D26:E26"/>
    <mergeCell ref="H26:H30"/>
  </mergeCells>
  <phoneticPr fontId="1"/>
  <pageMargins left="0.25" right="0.25" top="0.75" bottom="0.75" header="0.3" footer="0.3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17D23-6D4E-4F1A-B6C0-CA000B9133F5}">
  <sheetPr>
    <tabColor rgb="FF00B0F0"/>
    <pageSetUpPr fitToPage="1"/>
  </sheetPr>
  <dimension ref="A1:J45"/>
  <sheetViews>
    <sheetView topLeftCell="A13" workbookViewId="0">
      <selection activeCell="J13" sqref="J1:J1048576"/>
    </sheetView>
  </sheetViews>
  <sheetFormatPr defaultRowHeight="16.5"/>
  <cols>
    <col min="1" max="2" width="4.5" style="37" customWidth="1"/>
    <col min="3" max="3" width="21.1640625" style="38" customWidth="1"/>
    <col min="4" max="4" width="7.9140625" style="28" customWidth="1"/>
    <col min="5" max="5" width="25.83203125" style="28" customWidth="1"/>
    <col min="6" max="6" width="6.33203125" style="28" bestFit="1" customWidth="1"/>
    <col min="7" max="7" width="7.5" style="57" customWidth="1"/>
    <col min="8" max="8" width="5" style="28" customWidth="1"/>
    <col min="9" max="9" width="3.5" style="28" customWidth="1"/>
    <col min="10" max="10" width="30.5" style="28" hidden="1" customWidth="1"/>
    <col min="11" max="16384" width="8.6640625" style="28"/>
  </cols>
  <sheetData>
    <row r="1" spans="1:10">
      <c r="A1" s="37">
        <v>6</v>
      </c>
      <c r="B1" s="28" t="s">
        <v>32</v>
      </c>
    </row>
    <row r="2" spans="1:10">
      <c r="B2" s="39" t="s">
        <v>9</v>
      </c>
    </row>
    <row r="3" spans="1:10">
      <c r="B3" s="40" t="s">
        <v>26</v>
      </c>
      <c r="C3" s="164" t="s">
        <v>27</v>
      </c>
      <c r="D3" s="164"/>
      <c r="E3" s="164"/>
      <c r="F3" s="164"/>
      <c r="G3" s="164"/>
      <c r="H3" s="164"/>
    </row>
    <row r="4" spans="1:10" s="41" customFormat="1" ht="17.5" customHeight="1">
      <c r="A4" s="146" t="s">
        <v>0</v>
      </c>
      <c r="B4" s="146"/>
      <c r="C4" s="146" t="s">
        <v>1</v>
      </c>
      <c r="D4" s="150"/>
      <c r="E4" s="152" t="s">
        <v>153</v>
      </c>
      <c r="F4" s="154" t="s">
        <v>12</v>
      </c>
      <c r="G4" s="168" t="s">
        <v>2</v>
      </c>
      <c r="H4" s="149" t="s">
        <v>21</v>
      </c>
      <c r="J4" s="41" t="s">
        <v>19</v>
      </c>
    </row>
    <row r="5" spans="1:10" s="41" customFormat="1" ht="30" customHeight="1">
      <c r="A5" s="58" t="s">
        <v>4</v>
      </c>
      <c r="B5" s="58" t="s">
        <v>5</v>
      </c>
      <c r="C5" s="146"/>
      <c r="D5" s="151"/>
      <c r="E5" s="153"/>
      <c r="F5" s="155"/>
      <c r="G5" s="169"/>
      <c r="H5" s="149"/>
    </row>
    <row r="6" spans="1:10" ht="16.5" customHeight="1">
      <c r="A6" s="27" t="s">
        <v>10</v>
      </c>
      <c r="B6" s="26">
        <v>1524</v>
      </c>
      <c r="C6" s="44" t="s">
        <v>135</v>
      </c>
      <c r="D6" s="158"/>
      <c r="E6" s="163"/>
      <c r="F6" s="45">
        <v>0.8</v>
      </c>
      <c r="G6" s="68">
        <v>1960</v>
      </c>
      <c r="H6" s="144" t="s">
        <v>6</v>
      </c>
      <c r="J6" s="28" t="s">
        <v>18</v>
      </c>
    </row>
    <row r="7" spans="1:10">
      <c r="A7" s="27" t="s">
        <v>10</v>
      </c>
      <c r="B7" s="26">
        <v>1525</v>
      </c>
      <c r="C7" s="44" t="s">
        <v>135</v>
      </c>
      <c r="D7" s="47"/>
      <c r="E7" s="59" t="s">
        <v>13</v>
      </c>
      <c r="F7" s="45">
        <v>0.8</v>
      </c>
      <c r="G7" s="48">
        <f>ROUND(G6*245/1000,0)</f>
        <v>480</v>
      </c>
      <c r="H7" s="145"/>
      <c r="J7" s="28" t="s">
        <v>154</v>
      </c>
    </row>
    <row r="8" spans="1:10">
      <c r="A8" s="27" t="s">
        <v>10</v>
      </c>
      <c r="B8" s="26">
        <v>1526</v>
      </c>
      <c r="C8" s="44" t="s">
        <v>135</v>
      </c>
      <c r="D8" s="47"/>
      <c r="E8" s="59" t="s">
        <v>14</v>
      </c>
      <c r="F8" s="45">
        <v>0.8</v>
      </c>
      <c r="G8" s="48">
        <f>ROUND(G6*224/1000,0)</f>
        <v>439</v>
      </c>
      <c r="H8" s="145"/>
      <c r="J8" s="28" t="s">
        <v>155</v>
      </c>
    </row>
    <row r="9" spans="1:10">
      <c r="A9" s="27" t="s">
        <v>10</v>
      </c>
      <c r="B9" s="26">
        <v>1527</v>
      </c>
      <c r="C9" s="44" t="s">
        <v>135</v>
      </c>
      <c r="D9" s="47"/>
      <c r="E9" s="59" t="s">
        <v>15</v>
      </c>
      <c r="F9" s="45">
        <v>0.8</v>
      </c>
      <c r="G9" s="48">
        <f>ROUND(G6*182/1000,0)</f>
        <v>357</v>
      </c>
      <c r="H9" s="145"/>
      <c r="J9" s="28" t="s">
        <v>156</v>
      </c>
    </row>
    <row r="10" spans="1:10" ht="16.5" customHeight="1">
      <c r="A10" s="27" t="s">
        <v>10</v>
      </c>
      <c r="B10" s="26">
        <v>2281</v>
      </c>
      <c r="C10" s="44" t="s">
        <v>135</v>
      </c>
      <c r="D10" s="47"/>
      <c r="E10" s="59" t="s">
        <v>152</v>
      </c>
      <c r="F10" s="45">
        <v>0.8</v>
      </c>
      <c r="G10" s="48">
        <f>ROUND(G6*145/1000,0)</f>
        <v>284</v>
      </c>
      <c r="H10" s="145"/>
      <c r="J10" s="28" t="s">
        <v>157</v>
      </c>
    </row>
    <row r="11" spans="1:10" ht="18" customHeight="1">
      <c r="A11" s="27" t="s">
        <v>10</v>
      </c>
      <c r="B11" s="27">
        <v>4855</v>
      </c>
      <c r="C11" s="44" t="s">
        <v>136</v>
      </c>
      <c r="D11" s="156" t="s">
        <v>16</v>
      </c>
      <c r="E11" s="165"/>
      <c r="F11" s="45">
        <v>0.8</v>
      </c>
      <c r="G11" s="46">
        <f>ROUND(G6*99/100,0)</f>
        <v>1940</v>
      </c>
      <c r="H11" s="144" t="s">
        <v>6</v>
      </c>
      <c r="J11" s="28" t="s">
        <v>20</v>
      </c>
    </row>
    <row r="12" spans="1:10" ht="16.5" customHeight="1">
      <c r="A12" s="27" t="s">
        <v>10</v>
      </c>
      <c r="B12" s="27">
        <v>4856</v>
      </c>
      <c r="C12" s="44" t="s">
        <v>136</v>
      </c>
      <c r="D12" s="49"/>
      <c r="E12" s="59" t="s">
        <v>13</v>
      </c>
      <c r="F12" s="45">
        <v>0.8</v>
      </c>
      <c r="G12" s="48">
        <f>ROUND(G11*245/1000,0)</f>
        <v>475</v>
      </c>
      <c r="H12" s="145"/>
      <c r="J12" s="28" t="s">
        <v>154</v>
      </c>
    </row>
    <row r="13" spans="1:10" ht="16.5" customHeight="1">
      <c r="A13" s="27" t="s">
        <v>10</v>
      </c>
      <c r="B13" s="27">
        <v>4857</v>
      </c>
      <c r="C13" s="44" t="s">
        <v>136</v>
      </c>
      <c r="D13" s="49"/>
      <c r="E13" s="59" t="s">
        <v>14</v>
      </c>
      <c r="F13" s="45">
        <v>0.8</v>
      </c>
      <c r="G13" s="48">
        <f>ROUND(G11*224/1000,0)</f>
        <v>435</v>
      </c>
      <c r="H13" s="145"/>
      <c r="J13" s="28" t="s">
        <v>155</v>
      </c>
    </row>
    <row r="14" spans="1:10">
      <c r="A14" s="27" t="s">
        <v>10</v>
      </c>
      <c r="B14" s="27">
        <v>4858</v>
      </c>
      <c r="C14" s="44" t="s">
        <v>136</v>
      </c>
      <c r="E14" s="59" t="s">
        <v>15</v>
      </c>
      <c r="F14" s="45">
        <v>0.8</v>
      </c>
      <c r="G14" s="48">
        <f>ROUND(G11*182/1000,0)</f>
        <v>353</v>
      </c>
      <c r="H14" s="145"/>
      <c r="J14" s="28" t="s">
        <v>156</v>
      </c>
    </row>
    <row r="15" spans="1:10">
      <c r="A15" s="27" t="s">
        <v>10</v>
      </c>
      <c r="B15" s="27">
        <v>4859</v>
      </c>
      <c r="C15" s="44" t="s">
        <v>136</v>
      </c>
      <c r="D15" s="47"/>
      <c r="E15" s="59" t="s">
        <v>152</v>
      </c>
      <c r="F15" s="45">
        <v>0.8</v>
      </c>
      <c r="G15" s="48">
        <f>ROUND(G11*145/1000,0)</f>
        <v>281</v>
      </c>
      <c r="H15" s="145"/>
      <c r="J15" s="28" t="s">
        <v>157</v>
      </c>
    </row>
    <row r="16" spans="1:10">
      <c r="A16" s="65" t="s">
        <v>10</v>
      </c>
      <c r="B16" s="65">
        <v>6350</v>
      </c>
      <c r="C16" s="44" t="s">
        <v>188</v>
      </c>
      <c r="D16" s="60" t="s">
        <v>184</v>
      </c>
      <c r="E16" s="61"/>
      <c r="F16" s="45">
        <v>0.8</v>
      </c>
      <c r="G16" s="48">
        <f>ROUND(G6*99/100,0)</f>
        <v>1940</v>
      </c>
      <c r="H16" s="144" t="s">
        <v>6</v>
      </c>
      <c r="J16" s="28" t="s">
        <v>20</v>
      </c>
    </row>
    <row r="17" spans="1:10" ht="16.5" customHeight="1">
      <c r="A17" s="65" t="s">
        <v>10</v>
      </c>
      <c r="B17" s="65">
        <v>6351</v>
      </c>
      <c r="C17" s="44" t="s">
        <v>188</v>
      </c>
      <c r="D17" s="49"/>
      <c r="E17" s="59" t="s">
        <v>13</v>
      </c>
      <c r="F17" s="45">
        <v>0.8</v>
      </c>
      <c r="G17" s="48">
        <f>ROUND(G16*245/1000,0)</f>
        <v>475</v>
      </c>
      <c r="H17" s="145"/>
      <c r="J17" s="28" t="s">
        <v>154</v>
      </c>
    </row>
    <row r="18" spans="1:10" ht="16.5" customHeight="1">
      <c r="A18" s="65" t="s">
        <v>10</v>
      </c>
      <c r="B18" s="65">
        <v>6352</v>
      </c>
      <c r="C18" s="44" t="s">
        <v>188</v>
      </c>
      <c r="D18" s="49"/>
      <c r="E18" s="59" t="s">
        <v>14</v>
      </c>
      <c r="F18" s="45">
        <v>0.8</v>
      </c>
      <c r="G18" s="48">
        <f>ROUND(G16*224/1000,0)</f>
        <v>435</v>
      </c>
      <c r="H18" s="145"/>
      <c r="J18" s="28" t="s">
        <v>155</v>
      </c>
    </row>
    <row r="19" spans="1:10">
      <c r="A19" s="65" t="s">
        <v>10</v>
      </c>
      <c r="B19" s="65">
        <v>6353</v>
      </c>
      <c r="C19" s="44" t="s">
        <v>188</v>
      </c>
      <c r="E19" s="59" t="s">
        <v>15</v>
      </c>
      <c r="F19" s="45">
        <v>0.8</v>
      </c>
      <c r="G19" s="48">
        <f>ROUND(G16*182/1000,0)</f>
        <v>353</v>
      </c>
      <c r="H19" s="145"/>
      <c r="J19" s="28" t="s">
        <v>156</v>
      </c>
    </row>
    <row r="20" spans="1:10">
      <c r="A20" s="65" t="s">
        <v>10</v>
      </c>
      <c r="B20" s="65">
        <v>6354</v>
      </c>
      <c r="C20" s="44" t="s">
        <v>188</v>
      </c>
      <c r="D20" s="47"/>
      <c r="E20" s="59" t="s">
        <v>152</v>
      </c>
      <c r="F20" s="45">
        <v>0.8</v>
      </c>
      <c r="G20" s="48">
        <f>ROUND(G16*145/1000,0)</f>
        <v>281</v>
      </c>
      <c r="H20" s="145"/>
      <c r="J20" s="28" t="s">
        <v>157</v>
      </c>
    </row>
    <row r="21" spans="1:10">
      <c r="A21" s="65" t="s">
        <v>10</v>
      </c>
      <c r="B21" s="65">
        <v>6355</v>
      </c>
      <c r="C21" s="44" t="s">
        <v>189</v>
      </c>
      <c r="D21" s="66" t="s">
        <v>192</v>
      </c>
      <c r="E21" s="61"/>
      <c r="F21" s="45">
        <v>0.8</v>
      </c>
      <c r="G21" s="48">
        <f>ROUND(1960*99/100*99/100,0)</f>
        <v>1921</v>
      </c>
      <c r="H21" s="144" t="s">
        <v>6</v>
      </c>
      <c r="J21" s="67" t="s">
        <v>199</v>
      </c>
    </row>
    <row r="22" spans="1:10" ht="16.5" customHeight="1">
      <c r="A22" s="65" t="s">
        <v>10</v>
      </c>
      <c r="B22" s="65">
        <v>6356</v>
      </c>
      <c r="C22" s="44" t="s">
        <v>189</v>
      </c>
      <c r="D22" s="49"/>
      <c r="E22" s="59" t="s">
        <v>13</v>
      </c>
      <c r="F22" s="45">
        <v>0.8</v>
      </c>
      <c r="G22" s="48">
        <f>ROUND(G21*245/1000,0)</f>
        <v>471</v>
      </c>
      <c r="H22" s="145"/>
      <c r="J22" s="28" t="s">
        <v>154</v>
      </c>
    </row>
    <row r="23" spans="1:10" ht="16.5" customHeight="1">
      <c r="A23" s="65" t="s">
        <v>10</v>
      </c>
      <c r="B23" s="65">
        <v>6357</v>
      </c>
      <c r="C23" s="44" t="s">
        <v>189</v>
      </c>
      <c r="D23" s="49"/>
      <c r="E23" s="59" t="s">
        <v>14</v>
      </c>
      <c r="F23" s="45">
        <v>0.8</v>
      </c>
      <c r="G23" s="48">
        <f>ROUND(G21*224/1000,0)</f>
        <v>430</v>
      </c>
      <c r="H23" s="145"/>
      <c r="J23" s="28" t="s">
        <v>155</v>
      </c>
    </row>
    <row r="24" spans="1:10">
      <c r="A24" s="65" t="s">
        <v>10</v>
      </c>
      <c r="B24" s="65">
        <v>6358</v>
      </c>
      <c r="C24" s="44" t="s">
        <v>189</v>
      </c>
      <c r="E24" s="59" t="s">
        <v>15</v>
      </c>
      <c r="F24" s="45">
        <v>0.8</v>
      </c>
      <c r="G24" s="48">
        <f>ROUND(G21*182/1000,0)</f>
        <v>350</v>
      </c>
      <c r="H24" s="145"/>
      <c r="J24" s="28" t="s">
        <v>156</v>
      </c>
    </row>
    <row r="25" spans="1:10">
      <c r="A25" s="65" t="s">
        <v>10</v>
      </c>
      <c r="B25" s="65">
        <v>6359</v>
      </c>
      <c r="C25" s="44" t="s">
        <v>189</v>
      </c>
      <c r="D25" s="47"/>
      <c r="E25" s="59" t="s">
        <v>152</v>
      </c>
      <c r="F25" s="45">
        <v>0.8</v>
      </c>
      <c r="G25" s="48">
        <f>ROUND(G21*145/1000,0)</f>
        <v>279</v>
      </c>
      <c r="H25" s="145"/>
      <c r="J25" s="28" t="s">
        <v>157</v>
      </c>
    </row>
    <row r="26" spans="1:10" ht="16.5" customHeight="1">
      <c r="A26" s="27" t="s">
        <v>10</v>
      </c>
      <c r="B26" s="26">
        <v>1536</v>
      </c>
      <c r="C26" s="44" t="s">
        <v>137</v>
      </c>
      <c r="D26" s="158"/>
      <c r="E26" s="163"/>
      <c r="F26" s="45">
        <v>0.8</v>
      </c>
      <c r="G26" s="68">
        <f>ROUND(G6/30.42,0)</f>
        <v>64</v>
      </c>
      <c r="H26" s="144" t="s">
        <v>7</v>
      </c>
      <c r="J26" s="28" t="s">
        <v>24</v>
      </c>
    </row>
    <row r="27" spans="1:10">
      <c r="A27" s="27" t="s">
        <v>10</v>
      </c>
      <c r="B27" s="26">
        <v>1537</v>
      </c>
      <c r="C27" s="44" t="s">
        <v>137</v>
      </c>
      <c r="D27" s="47"/>
      <c r="E27" s="59" t="s">
        <v>13</v>
      </c>
      <c r="F27" s="45">
        <v>0.8</v>
      </c>
      <c r="G27" s="48">
        <f>ROUND(G26*245/1000,0)</f>
        <v>16</v>
      </c>
      <c r="H27" s="145"/>
      <c r="J27" s="28" t="s">
        <v>154</v>
      </c>
    </row>
    <row r="28" spans="1:10">
      <c r="A28" s="27" t="s">
        <v>10</v>
      </c>
      <c r="B28" s="26">
        <v>1538</v>
      </c>
      <c r="C28" s="44" t="s">
        <v>137</v>
      </c>
      <c r="D28" s="47"/>
      <c r="E28" s="59" t="s">
        <v>14</v>
      </c>
      <c r="F28" s="45">
        <v>0.8</v>
      </c>
      <c r="G28" s="48">
        <f>ROUND(G26*224/1000,0)</f>
        <v>14</v>
      </c>
      <c r="H28" s="145"/>
      <c r="J28" s="28" t="s">
        <v>155</v>
      </c>
    </row>
    <row r="29" spans="1:10">
      <c r="A29" s="27" t="s">
        <v>10</v>
      </c>
      <c r="B29" s="26">
        <v>1539</v>
      </c>
      <c r="C29" s="44" t="s">
        <v>137</v>
      </c>
      <c r="D29" s="47"/>
      <c r="E29" s="59" t="s">
        <v>15</v>
      </c>
      <c r="F29" s="45">
        <v>0.8</v>
      </c>
      <c r="G29" s="48">
        <f>ROUND(G26*182/1000,0)</f>
        <v>12</v>
      </c>
      <c r="H29" s="145"/>
      <c r="J29" s="28" t="s">
        <v>156</v>
      </c>
    </row>
    <row r="30" spans="1:10" ht="16.5" customHeight="1">
      <c r="A30" s="27" t="s">
        <v>10</v>
      </c>
      <c r="B30" s="26">
        <v>2285</v>
      </c>
      <c r="C30" s="44" t="s">
        <v>137</v>
      </c>
      <c r="D30" s="47"/>
      <c r="E30" s="59" t="s">
        <v>152</v>
      </c>
      <c r="F30" s="45">
        <v>0.8</v>
      </c>
      <c r="G30" s="48">
        <f>ROUND(G26*145/1000,0)</f>
        <v>9</v>
      </c>
      <c r="H30" s="145"/>
      <c r="J30" s="28" t="s">
        <v>157</v>
      </c>
    </row>
    <row r="31" spans="1:10" ht="18" customHeight="1">
      <c r="A31" s="27" t="s">
        <v>10</v>
      </c>
      <c r="B31" s="27">
        <v>4897</v>
      </c>
      <c r="C31" s="44" t="s">
        <v>138</v>
      </c>
      <c r="D31" s="156" t="s">
        <v>16</v>
      </c>
      <c r="E31" s="165"/>
      <c r="F31" s="45">
        <v>0.8</v>
      </c>
      <c r="G31" s="46">
        <f>ROUND(G26*99/100,0)</f>
        <v>63</v>
      </c>
      <c r="H31" s="166" t="s">
        <v>7</v>
      </c>
      <c r="J31" s="28" t="s">
        <v>25</v>
      </c>
    </row>
    <row r="32" spans="1:10" ht="16.5" customHeight="1">
      <c r="A32" s="27" t="s">
        <v>10</v>
      </c>
      <c r="B32" s="27">
        <v>4898</v>
      </c>
      <c r="C32" s="44" t="s">
        <v>138</v>
      </c>
      <c r="D32" s="49"/>
      <c r="E32" s="59" t="s">
        <v>13</v>
      </c>
      <c r="F32" s="45">
        <v>0.8</v>
      </c>
      <c r="G32" s="48">
        <f>ROUND(G31*245/1000,0)</f>
        <v>15</v>
      </c>
      <c r="H32" s="145"/>
      <c r="J32" s="28" t="s">
        <v>154</v>
      </c>
    </row>
    <row r="33" spans="1:10" ht="16.5" customHeight="1">
      <c r="A33" s="27" t="s">
        <v>10</v>
      </c>
      <c r="B33" s="27">
        <v>4899</v>
      </c>
      <c r="C33" s="44" t="s">
        <v>138</v>
      </c>
      <c r="D33" s="49"/>
      <c r="E33" s="59" t="s">
        <v>14</v>
      </c>
      <c r="F33" s="45">
        <v>0.8</v>
      </c>
      <c r="G33" s="48">
        <f>ROUND(G31*224/1000,0)</f>
        <v>14</v>
      </c>
      <c r="H33" s="145"/>
      <c r="J33" s="28" t="s">
        <v>155</v>
      </c>
    </row>
    <row r="34" spans="1:10">
      <c r="A34" s="27" t="s">
        <v>10</v>
      </c>
      <c r="B34" s="27">
        <v>4900</v>
      </c>
      <c r="C34" s="44" t="s">
        <v>138</v>
      </c>
      <c r="E34" s="59" t="s">
        <v>15</v>
      </c>
      <c r="F34" s="45">
        <v>0.8</v>
      </c>
      <c r="G34" s="48">
        <f>ROUND(G31*182/1000,0)</f>
        <v>11</v>
      </c>
      <c r="H34" s="145"/>
      <c r="J34" s="28" t="s">
        <v>156</v>
      </c>
    </row>
    <row r="35" spans="1:10">
      <c r="A35" s="27" t="s">
        <v>10</v>
      </c>
      <c r="B35" s="27">
        <v>4901</v>
      </c>
      <c r="C35" s="44" t="s">
        <v>138</v>
      </c>
      <c r="D35" s="47"/>
      <c r="E35" s="59" t="s">
        <v>152</v>
      </c>
      <c r="F35" s="45">
        <v>0.8</v>
      </c>
      <c r="G35" s="48">
        <f>ROUND(G31*145/1000,0)</f>
        <v>9</v>
      </c>
      <c r="H35" s="167"/>
      <c r="J35" s="28" t="s">
        <v>157</v>
      </c>
    </row>
    <row r="36" spans="1:10" ht="16.5" customHeight="1">
      <c r="A36" s="65" t="s">
        <v>10</v>
      </c>
      <c r="B36" s="65">
        <v>6360</v>
      </c>
      <c r="C36" s="44" t="s">
        <v>190</v>
      </c>
      <c r="D36" s="60" t="s">
        <v>184</v>
      </c>
      <c r="E36" s="61"/>
      <c r="F36" s="45">
        <v>0.8</v>
      </c>
      <c r="G36" s="48">
        <f>ROUND(G26*99/100,0)</f>
        <v>63</v>
      </c>
      <c r="H36" s="162" t="s">
        <v>7</v>
      </c>
      <c r="J36" s="28" t="s">
        <v>20</v>
      </c>
    </row>
    <row r="37" spans="1:10" ht="16.5" customHeight="1">
      <c r="A37" s="65" t="s">
        <v>10</v>
      </c>
      <c r="B37" s="65">
        <v>6361</v>
      </c>
      <c r="C37" s="44" t="s">
        <v>190</v>
      </c>
      <c r="D37" s="49"/>
      <c r="E37" s="59" t="s">
        <v>13</v>
      </c>
      <c r="F37" s="45">
        <v>0.8</v>
      </c>
      <c r="G37" s="48">
        <f>ROUND(G36*245/1000,0)</f>
        <v>15</v>
      </c>
      <c r="H37" s="162"/>
      <c r="J37" s="28" t="s">
        <v>154</v>
      </c>
    </row>
    <row r="38" spans="1:10" ht="16.5" customHeight="1">
      <c r="A38" s="65" t="s">
        <v>10</v>
      </c>
      <c r="B38" s="65">
        <v>6362</v>
      </c>
      <c r="C38" s="44" t="s">
        <v>190</v>
      </c>
      <c r="D38" s="49"/>
      <c r="E38" s="59" t="s">
        <v>14</v>
      </c>
      <c r="F38" s="45">
        <v>0.8</v>
      </c>
      <c r="G38" s="48">
        <f>ROUND(G36*224/1000,0)</f>
        <v>14</v>
      </c>
      <c r="H38" s="162"/>
      <c r="J38" s="28" t="s">
        <v>155</v>
      </c>
    </row>
    <row r="39" spans="1:10">
      <c r="A39" s="65" t="s">
        <v>10</v>
      </c>
      <c r="B39" s="65">
        <v>6363</v>
      </c>
      <c r="C39" s="44" t="s">
        <v>190</v>
      </c>
      <c r="E39" s="59" t="s">
        <v>15</v>
      </c>
      <c r="F39" s="45">
        <v>0.8</v>
      </c>
      <c r="G39" s="48">
        <f>ROUND(G36*182/1000,0)</f>
        <v>11</v>
      </c>
      <c r="H39" s="162"/>
      <c r="J39" s="28" t="s">
        <v>156</v>
      </c>
    </row>
    <row r="40" spans="1:10">
      <c r="A40" s="65" t="s">
        <v>10</v>
      </c>
      <c r="B40" s="65">
        <v>6364</v>
      </c>
      <c r="C40" s="44" t="s">
        <v>190</v>
      </c>
      <c r="D40" s="47"/>
      <c r="E40" s="59" t="s">
        <v>152</v>
      </c>
      <c r="F40" s="45">
        <v>0.8</v>
      </c>
      <c r="G40" s="48">
        <f>ROUND(G36*145/1000,0)</f>
        <v>9</v>
      </c>
      <c r="H40" s="162"/>
      <c r="J40" s="28" t="s">
        <v>157</v>
      </c>
    </row>
    <row r="41" spans="1:10" ht="16.5" customHeight="1">
      <c r="A41" s="65" t="s">
        <v>10</v>
      </c>
      <c r="B41" s="65">
        <v>6365</v>
      </c>
      <c r="C41" s="44" t="s">
        <v>191</v>
      </c>
      <c r="D41" s="66" t="s">
        <v>192</v>
      </c>
      <c r="E41" s="61"/>
      <c r="F41" s="45">
        <v>0.8</v>
      </c>
      <c r="G41" s="48">
        <f>ROUND(64*99/100*99/100,0)</f>
        <v>63</v>
      </c>
      <c r="H41" s="162" t="s">
        <v>7</v>
      </c>
      <c r="J41" s="67" t="s">
        <v>199</v>
      </c>
    </row>
    <row r="42" spans="1:10" ht="16.5" customHeight="1">
      <c r="A42" s="65" t="s">
        <v>10</v>
      </c>
      <c r="B42" s="65">
        <v>6366</v>
      </c>
      <c r="C42" s="44" t="s">
        <v>191</v>
      </c>
      <c r="D42" s="49"/>
      <c r="E42" s="59" t="s">
        <v>13</v>
      </c>
      <c r="F42" s="45">
        <v>0.8</v>
      </c>
      <c r="G42" s="48">
        <f>ROUND(G41*245/1000,0)</f>
        <v>15</v>
      </c>
      <c r="H42" s="162"/>
      <c r="J42" s="28" t="s">
        <v>154</v>
      </c>
    </row>
    <row r="43" spans="1:10" ht="16.5" customHeight="1">
      <c r="A43" s="65" t="s">
        <v>10</v>
      </c>
      <c r="B43" s="65">
        <v>6367</v>
      </c>
      <c r="C43" s="44" t="s">
        <v>191</v>
      </c>
      <c r="D43" s="49"/>
      <c r="E43" s="59" t="s">
        <v>14</v>
      </c>
      <c r="F43" s="45">
        <v>0.8</v>
      </c>
      <c r="G43" s="48">
        <f>ROUND(G41*224/1000,0)</f>
        <v>14</v>
      </c>
      <c r="H43" s="162"/>
      <c r="J43" s="28" t="s">
        <v>155</v>
      </c>
    </row>
    <row r="44" spans="1:10">
      <c r="A44" s="65" t="s">
        <v>10</v>
      </c>
      <c r="B44" s="65">
        <v>6368</v>
      </c>
      <c r="C44" s="44" t="s">
        <v>191</v>
      </c>
      <c r="E44" s="59" t="s">
        <v>15</v>
      </c>
      <c r="F44" s="45">
        <v>0.8</v>
      </c>
      <c r="G44" s="48">
        <f>ROUND(G41*182/1000,0)</f>
        <v>11</v>
      </c>
      <c r="H44" s="162"/>
      <c r="J44" s="28" t="s">
        <v>156</v>
      </c>
    </row>
    <row r="45" spans="1:10">
      <c r="A45" s="65" t="s">
        <v>10</v>
      </c>
      <c r="B45" s="65">
        <v>6369</v>
      </c>
      <c r="C45" s="44" t="s">
        <v>191</v>
      </c>
      <c r="D45" s="47"/>
      <c r="E45" s="59" t="s">
        <v>152</v>
      </c>
      <c r="F45" s="45">
        <v>0.8</v>
      </c>
      <c r="G45" s="48">
        <f>ROUND(G41*145/1000,0)</f>
        <v>9</v>
      </c>
      <c r="H45" s="162"/>
      <c r="J45" s="28" t="s">
        <v>157</v>
      </c>
    </row>
  </sheetData>
  <mergeCells count="20">
    <mergeCell ref="C3:H3"/>
    <mergeCell ref="A4:B4"/>
    <mergeCell ref="C4:C5"/>
    <mergeCell ref="D4:D5"/>
    <mergeCell ref="E4:E5"/>
    <mergeCell ref="F4:F5"/>
    <mergeCell ref="G4:G5"/>
    <mergeCell ref="H4:H5"/>
    <mergeCell ref="D11:E11"/>
    <mergeCell ref="H11:H15"/>
    <mergeCell ref="H16:H20"/>
    <mergeCell ref="H21:H25"/>
    <mergeCell ref="D6:E6"/>
    <mergeCell ref="H6:H10"/>
    <mergeCell ref="H36:H40"/>
    <mergeCell ref="H41:H45"/>
    <mergeCell ref="D31:E31"/>
    <mergeCell ref="H31:H35"/>
    <mergeCell ref="D26:E26"/>
    <mergeCell ref="H26:H30"/>
  </mergeCells>
  <phoneticPr fontId="1"/>
  <pageMargins left="0.25" right="0.25" top="0.75" bottom="0.75" header="0.3" footer="0.3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5125F-298B-4D50-A002-257BC4F19D6E}">
  <sheetPr>
    <tabColor rgb="FF00B0F0"/>
    <pageSetUpPr fitToPage="1"/>
  </sheetPr>
  <dimension ref="A1:J45"/>
  <sheetViews>
    <sheetView topLeftCell="A13" workbookViewId="0">
      <selection activeCell="J13" sqref="J1:J1048576"/>
    </sheetView>
  </sheetViews>
  <sheetFormatPr defaultRowHeight="16.5"/>
  <cols>
    <col min="1" max="2" width="4.5" style="37" customWidth="1"/>
    <col min="3" max="3" width="21.1640625" style="38" customWidth="1"/>
    <col min="4" max="4" width="7.9140625" style="28" customWidth="1"/>
    <col min="5" max="5" width="26.75" style="28" customWidth="1"/>
    <col min="6" max="6" width="6.33203125" style="28" bestFit="1" customWidth="1"/>
    <col min="7" max="7" width="7.5" style="57" bestFit="1" customWidth="1"/>
    <col min="8" max="8" width="5" style="28" customWidth="1"/>
    <col min="9" max="9" width="3.5" style="28" customWidth="1"/>
    <col min="10" max="10" width="30.5" style="28" hidden="1" customWidth="1"/>
    <col min="11" max="16384" width="8.6640625" style="28"/>
  </cols>
  <sheetData>
    <row r="1" spans="1:10">
      <c r="A1" s="37">
        <v>7</v>
      </c>
      <c r="B1" s="28" t="s">
        <v>32</v>
      </c>
    </row>
    <row r="2" spans="1:10">
      <c r="B2" s="39" t="s">
        <v>9</v>
      </c>
    </row>
    <row r="3" spans="1:10">
      <c r="B3" s="40" t="s">
        <v>28</v>
      </c>
      <c r="C3" s="164" t="s">
        <v>29</v>
      </c>
      <c r="D3" s="164"/>
      <c r="E3" s="164"/>
      <c r="F3" s="164"/>
      <c r="G3" s="164"/>
      <c r="H3" s="164"/>
    </row>
    <row r="4" spans="1:10" s="41" customFormat="1" ht="17.5" customHeight="1">
      <c r="A4" s="146" t="s">
        <v>0</v>
      </c>
      <c r="B4" s="146"/>
      <c r="C4" s="146" t="s">
        <v>1</v>
      </c>
      <c r="D4" s="150"/>
      <c r="E4" s="152" t="s">
        <v>153</v>
      </c>
      <c r="F4" s="154" t="s">
        <v>12</v>
      </c>
      <c r="G4" s="168" t="s">
        <v>2</v>
      </c>
      <c r="H4" s="149" t="s">
        <v>21</v>
      </c>
      <c r="J4" s="41" t="s">
        <v>19</v>
      </c>
    </row>
    <row r="5" spans="1:10" s="41" customFormat="1" ht="30" customHeight="1">
      <c r="A5" s="58" t="s">
        <v>4</v>
      </c>
      <c r="B5" s="58" t="s">
        <v>5</v>
      </c>
      <c r="C5" s="146"/>
      <c r="D5" s="151"/>
      <c r="E5" s="153"/>
      <c r="F5" s="155"/>
      <c r="G5" s="169"/>
      <c r="H5" s="149"/>
    </row>
    <row r="6" spans="1:10" ht="16.5" customHeight="1">
      <c r="A6" s="27" t="s">
        <v>10</v>
      </c>
      <c r="B6" s="26">
        <v>1548</v>
      </c>
      <c r="C6" s="44" t="s">
        <v>139</v>
      </c>
      <c r="D6" s="158"/>
      <c r="E6" s="163"/>
      <c r="F6" s="45">
        <v>0.8</v>
      </c>
      <c r="G6" s="68">
        <v>3103</v>
      </c>
      <c r="H6" s="144" t="s">
        <v>6</v>
      </c>
      <c r="J6" s="28" t="s">
        <v>202</v>
      </c>
    </row>
    <row r="7" spans="1:10">
      <c r="A7" s="27" t="s">
        <v>10</v>
      </c>
      <c r="B7" s="26">
        <v>1549</v>
      </c>
      <c r="C7" s="44" t="s">
        <v>139</v>
      </c>
      <c r="D7" s="47"/>
      <c r="E7" s="59" t="s">
        <v>13</v>
      </c>
      <c r="F7" s="45">
        <v>0.8</v>
      </c>
      <c r="G7" s="48">
        <f>ROUND(G6*245/1000,0)</f>
        <v>760</v>
      </c>
      <c r="H7" s="145"/>
      <c r="J7" s="28" t="s">
        <v>154</v>
      </c>
    </row>
    <row r="8" spans="1:10">
      <c r="A8" s="27" t="s">
        <v>10</v>
      </c>
      <c r="B8" s="26">
        <v>1550</v>
      </c>
      <c r="C8" s="44" t="s">
        <v>139</v>
      </c>
      <c r="D8" s="47"/>
      <c r="E8" s="59" t="s">
        <v>14</v>
      </c>
      <c r="F8" s="45">
        <v>0.8</v>
      </c>
      <c r="G8" s="48">
        <f>ROUND(G6*224/1000,0)</f>
        <v>695</v>
      </c>
      <c r="H8" s="145"/>
      <c r="J8" s="28" t="s">
        <v>155</v>
      </c>
    </row>
    <row r="9" spans="1:10">
      <c r="A9" s="27" t="s">
        <v>10</v>
      </c>
      <c r="B9" s="26">
        <v>1551</v>
      </c>
      <c r="C9" s="44" t="s">
        <v>139</v>
      </c>
      <c r="D9" s="47"/>
      <c r="E9" s="59" t="s">
        <v>15</v>
      </c>
      <c r="F9" s="45">
        <v>0.8</v>
      </c>
      <c r="G9" s="48">
        <f>ROUND(G6*182/1000,0)</f>
        <v>565</v>
      </c>
      <c r="H9" s="145"/>
      <c r="J9" s="28" t="s">
        <v>156</v>
      </c>
    </row>
    <row r="10" spans="1:10" ht="16.5" customHeight="1">
      <c r="A10" s="27" t="s">
        <v>10</v>
      </c>
      <c r="B10" s="26">
        <v>2289</v>
      </c>
      <c r="C10" s="44" t="s">
        <v>139</v>
      </c>
      <c r="D10" s="47"/>
      <c r="E10" s="59" t="s">
        <v>152</v>
      </c>
      <c r="F10" s="45">
        <v>0.8</v>
      </c>
      <c r="G10" s="48">
        <f>ROUND(G6*145/1000,0)</f>
        <v>450</v>
      </c>
      <c r="H10" s="145"/>
      <c r="J10" s="28" t="s">
        <v>157</v>
      </c>
    </row>
    <row r="11" spans="1:10" ht="18" customHeight="1">
      <c r="A11" s="27" t="s">
        <v>10</v>
      </c>
      <c r="B11" s="27">
        <v>4939</v>
      </c>
      <c r="C11" s="44" t="s">
        <v>141</v>
      </c>
      <c r="D11" s="156" t="s">
        <v>16</v>
      </c>
      <c r="E11" s="165"/>
      <c r="F11" s="45">
        <v>0.8</v>
      </c>
      <c r="G11" s="46">
        <f>ROUND(G6*99/100,0)</f>
        <v>3072</v>
      </c>
      <c r="H11" s="144" t="s">
        <v>6</v>
      </c>
      <c r="J11" s="28" t="s">
        <v>20</v>
      </c>
    </row>
    <row r="12" spans="1:10" ht="16.5" customHeight="1">
      <c r="A12" s="27" t="s">
        <v>10</v>
      </c>
      <c r="B12" s="27">
        <v>4940</v>
      </c>
      <c r="C12" s="44" t="s">
        <v>141</v>
      </c>
      <c r="D12" s="49"/>
      <c r="E12" s="59" t="s">
        <v>13</v>
      </c>
      <c r="F12" s="45">
        <v>0.8</v>
      </c>
      <c r="G12" s="48">
        <f>ROUND(G11*245/1000,0)</f>
        <v>753</v>
      </c>
      <c r="H12" s="145"/>
      <c r="J12" s="28" t="s">
        <v>154</v>
      </c>
    </row>
    <row r="13" spans="1:10" ht="16.5" customHeight="1">
      <c r="A13" s="27" t="s">
        <v>10</v>
      </c>
      <c r="B13" s="27">
        <v>4941</v>
      </c>
      <c r="C13" s="44" t="s">
        <v>141</v>
      </c>
      <c r="D13" s="49"/>
      <c r="E13" s="59" t="s">
        <v>14</v>
      </c>
      <c r="F13" s="45">
        <v>0.8</v>
      </c>
      <c r="G13" s="48">
        <f>ROUND(G11*224/1000,0)</f>
        <v>688</v>
      </c>
      <c r="H13" s="145"/>
      <c r="J13" s="28" t="s">
        <v>155</v>
      </c>
    </row>
    <row r="14" spans="1:10">
      <c r="A14" s="27" t="s">
        <v>10</v>
      </c>
      <c r="B14" s="27">
        <v>4942</v>
      </c>
      <c r="C14" s="44" t="s">
        <v>143</v>
      </c>
      <c r="E14" s="59" t="s">
        <v>15</v>
      </c>
      <c r="F14" s="45">
        <v>0.8</v>
      </c>
      <c r="G14" s="48">
        <f>ROUND(G11*182/1000,0)</f>
        <v>559</v>
      </c>
      <c r="H14" s="145"/>
      <c r="J14" s="28" t="s">
        <v>156</v>
      </c>
    </row>
    <row r="15" spans="1:10">
      <c r="A15" s="27" t="s">
        <v>10</v>
      </c>
      <c r="B15" s="27">
        <v>4943</v>
      </c>
      <c r="C15" s="44" t="s">
        <v>143</v>
      </c>
      <c r="D15" s="47"/>
      <c r="E15" s="59" t="s">
        <v>152</v>
      </c>
      <c r="F15" s="45">
        <v>0.8</v>
      </c>
      <c r="G15" s="48">
        <f>ROUND(G11*145/1000,0)</f>
        <v>445</v>
      </c>
      <c r="H15" s="145"/>
      <c r="J15" s="28" t="s">
        <v>157</v>
      </c>
    </row>
    <row r="16" spans="1:10">
      <c r="A16" s="65" t="s">
        <v>10</v>
      </c>
      <c r="B16" s="65">
        <v>6370</v>
      </c>
      <c r="C16" s="44" t="s">
        <v>193</v>
      </c>
      <c r="D16" s="60" t="s">
        <v>184</v>
      </c>
      <c r="E16" s="61"/>
      <c r="F16" s="45">
        <v>0.8</v>
      </c>
      <c r="G16" s="48">
        <f>ROUND(G6*99/100,0)</f>
        <v>3072</v>
      </c>
      <c r="H16" s="144" t="s">
        <v>6</v>
      </c>
      <c r="J16" s="28" t="s">
        <v>20</v>
      </c>
    </row>
    <row r="17" spans="1:10" ht="16.5" customHeight="1">
      <c r="A17" s="65" t="s">
        <v>10</v>
      </c>
      <c r="B17" s="65">
        <v>6371</v>
      </c>
      <c r="C17" s="44" t="s">
        <v>193</v>
      </c>
      <c r="D17" s="49"/>
      <c r="E17" s="59" t="s">
        <v>13</v>
      </c>
      <c r="F17" s="45">
        <v>0.8</v>
      </c>
      <c r="G17" s="48">
        <f>ROUND(G16*245/1000,0)</f>
        <v>753</v>
      </c>
      <c r="H17" s="145"/>
      <c r="J17" s="28" t="s">
        <v>154</v>
      </c>
    </row>
    <row r="18" spans="1:10" ht="16.5" customHeight="1">
      <c r="A18" s="65" t="s">
        <v>10</v>
      </c>
      <c r="B18" s="65">
        <v>6372</v>
      </c>
      <c r="C18" s="44" t="s">
        <v>193</v>
      </c>
      <c r="D18" s="49"/>
      <c r="E18" s="59" t="s">
        <v>14</v>
      </c>
      <c r="F18" s="45">
        <v>0.8</v>
      </c>
      <c r="G18" s="48">
        <f>ROUND(G16*224/1000,0)</f>
        <v>688</v>
      </c>
      <c r="H18" s="145"/>
      <c r="J18" s="28" t="s">
        <v>155</v>
      </c>
    </row>
    <row r="19" spans="1:10">
      <c r="A19" s="65" t="s">
        <v>10</v>
      </c>
      <c r="B19" s="65">
        <v>6373</v>
      </c>
      <c r="C19" s="44" t="s">
        <v>193</v>
      </c>
      <c r="E19" s="59" t="s">
        <v>15</v>
      </c>
      <c r="F19" s="45">
        <v>0.8</v>
      </c>
      <c r="G19" s="48">
        <f>ROUND(G16*182/1000,0)</f>
        <v>559</v>
      </c>
      <c r="H19" s="145"/>
      <c r="J19" s="28" t="s">
        <v>156</v>
      </c>
    </row>
    <row r="20" spans="1:10">
      <c r="A20" s="65" t="s">
        <v>10</v>
      </c>
      <c r="B20" s="65">
        <v>6374</v>
      </c>
      <c r="C20" s="44" t="s">
        <v>193</v>
      </c>
      <c r="D20" s="47"/>
      <c r="E20" s="59" t="s">
        <v>152</v>
      </c>
      <c r="F20" s="45">
        <v>0.8</v>
      </c>
      <c r="G20" s="48">
        <f>ROUND(G16*145/1000,0)</f>
        <v>445</v>
      </c>
      <c r="H20" s="145"/>
      <c r="J20" s="28" t="s">
        <v>157</v>
      </c>
    </row>
    <row r="21" spans="1:10">
      <c r="A21" s="65" t="s">
        <v>10</v>
      </c>
      <c r="B21" s="65">
        <v>6375</v>
      </c>
      <c r="C21" s="44" t="s">
        <v>194</v>
      </c>
      <c r="D21" s="66" t="s">
        <v>192</v>
      </c>
      <c r="E21" s="61"/>
      <c r="F21" s="45">
        <v>0.8</v>
      </c>
      <c r="G21" s="48">
        <f>ROUND(3103*99/100*99/100,0)</f>
        <v>3041</v>
      </c>
      <c r="H21" s="144" t="s">
        <v>6</v>
      </c>
      <c r="J21" s="67" t="s">
        <v>199</v>
      </c>
    </row>
    <row r="22" spans="1:10" ht="16.5" customHeight="1">
      <c r="A22" s="65" t="s">
        <v>10</v>
      </c>
      <c r="B22" s="65">
        <v>6376</v>
      </c>
      <c r="C22" s="44" t="s">
        <v>194</v>
      </c>
      <c r="D22" s="49"/>
      <c r="E22" s="59" t="s">
        <v>13</v>
      </c>
      <c r="F22" s="45">
        <v>0.8</v>
      </c>
      <c r="G22" s="48">
        <f>ROUND(G21*245/1000,0)</f>
        <v>745</v>
      </c>
      <c r="H22" s="145"/>
      <c r="J22" s="28" t="s">
        <v>154</v>
      </c>
    </row>
    <row r="23" spans="1:10" ht="16.5" customHeight="1">
      <c r="A23" s="65" t="s">
        <v>10</v>
      </c>
      <c r="B23" s="65">
        <v>6377</v>
      </c>
      <c r="C23" s="44" t="s">
        <v>194</v>
      </c>
      <c r="D23" s="49"/>
      <c r="E23" s="59" t="s">
        <v>14</v>
      </c>
      <c r="F23" s="45">
        <v>0.8</v>
      </c>
      <c r="G23" s="48">
        <f>ROUND(G21*224/1000,0)</f>
        <v>681</v>
      </c>
      <c r="H23" s="145"/>
      <c r="J23" s="28" t="s">
        <v>155</v>
      </c>
    </row>
    <row r="24" spans="1:10">
      <c r="A24" s="65" t="s">
        <v>10</v>
      </c>
      <c r="B24" s="65">
        <v>6378</v>
      </c>
      <c r="C24" s="44" t="s">
        <v>194</v>
      </c>
      <c r="E24" s="59" t="s">
        <v>15</v>
      </c>
      <c r="F24" s="45">
        <v>0.8</v>
      </c>
      <c r="G24" s="48">
        <f>ROUND(G21*182/1000,0)</f>
        <v>553</v>
      </c>
      <c r="H24" s="145"/>
      <c r="J24" s="28" t="s">
        <v>156</v>
      </c>
    </row>
    <row r="25" spans="1:10">
      <c r="A25" s="65" t="s">
        <v>10</v>
      </c>
      <c r="B25" s="65">
        <v>6379</v>
      </c>
      <c r="C25" s="44" t="s">
        <v>194</v>
      </c>
      <c r="D25" s="47"/>
      <c r="E25" s="59" t="s">
        <v>152</v>
      </c>
      <c r="F25" s="45">
        <v>0.8</v>
      </c>
      <c r="G25" s="48">
        <f>ROUND(G21*145/1000,0)</f>
        <v>441</v>
      </c>
      <c r="H25" s="145"/>
      <c r="J25" s="28" t="s">
        <v>157</v>
      </c>
    </row>
    <row r="26" spans="1:10" ht="16.5" customHeight="1">
      <c r="A26" s="27" t="s">
        <v>10</v>
      </c>
      <c r="B26" s="26">
        <v>1560</v>
      </c>
      <c r="C26" s="44" t="s">
        <v>140</v>
      </c>
      <c r="D26" s="158"/>
      <c r="E26" s="163"/>
      <c r="F26" s="45">
        <v>0.8</v>
      </c>
      <c r="G26" s="68">
        <f>ROUND(G6/30.42,0)</f>
        <v>102</v>
      </c>
      <c r="H26" s="144" t="s">
        <v>7</v>
      </c>
      <c r="J26" s="28" t="s">
        <v>24</v>
      </c>
    </row>
    <row r="27" spans="1:10">
      <c r="A27" s="27" t="s">
        <v>10</v>
      </c>
      <c r="B27" s="26">
        <v>1561</v>
      </c>
      <c r="C27" s="44" t="s">
        <v>140</v>
      </c>
      <c r="D27" s="47"/>
      <c r="E27" s="59" t="s">
        <v>13</v>
      </c>
      <c r="F27" s="45">
        <v>0.8</v>
      </c>
      <c r="G27" s="48">
        <f>ROUND(G26*245/1000,0)</f>
        <v>25</v>
      </c>
      <c r="H27" s="145"/>
      <c r="J27" s="28" t="s">
        <v>154</v>
      </c>
    </row>
    <row r="28" spans="1:10">
      <c r="A28" s="27" t="s">
        <v>10</v>
      </c>
      <c r="B28" s="26">
        <v>1562</v>
      </c>
      <c r="C28" s="44" t="s">
        <v>140</v>
      </c>
      <c r="D28" s="47"/>
      <c r="E28" s="59" t="s">
        <v>14</v>
      </c>
      <c r="F28" s="45">
        <v>0.8</v>
      </c>
      <c r="G28" s="48">
        <f>ROUND(G26*224/1000,0)</f>
        <v>23</v>
      </c>
      <c r="H28" s="145"/>
      <c r="J28" s="28" t="s">
        <v>155</v>
      </c>
    </row>
    <row r="29" spans="1:10">
      <c r="A29" s="27" t="s">
        <v>10</v>
      </c>
      <c r="B29" s="26">
        <v>1563</v>
      </c>
      <c r="C29" s="44" t="s">
        <v>140</v>
      </c>
      <c r="D29" s="47"/>
      <c r="E29" s="59" t="s">
        <v>15</v>
      </c>
      <c r="F29" s="45">
        <v>0.8</v>
      </c>
      <c r="G29" s="48">
        <f>ROUND(G26*182/1000,0)</f>
        <v>19</v>
      </c>
      <c r="H29" s="145"/>
      <c r="J29" s="28" t="s">
        <v>156</v>
      </c>
    </row>
    <row r="30" spans="1:10" ht="16.5" customHeight="1">
      <c r="A30" s="27" t="s">
        <v>10</v>
      </c>
      <c r="B30" s="26">
        <v>2293</v>
      </c>
      <c r="C30" s="44" t="s">
        <v>140</v>
      </c>
      <c r="D30" s="47"/>
      <c r="E30" s="59" t="s">
        <v>152</v>
      </c>
      <c r="F30" s="45">
        <v>0.8</v>
      </c>
      <c r="G30" s="48">
        <f>ROUND(G26*145/1000,0)</f>
        <v>15</v>
      </c>
      <c r="H30" s="145"/>
      <c r="J30" s="28" t="s">
        <v>157</v>
      </c>
    </row>
    <row r="31" spans="1:10" ht="18" customHeight="1">
      <c r="A31" s="27" t="s">
        <v>10</v>
      </c>
      <c r="B31" s="27">
        <v>4981</v>
      </c>
      <c r="C31" s="44" t="s">
        <v>142</v>
      </c>
      <c r="D31" s="156" t="s">
        <v>16</v>
      </c>
      <c r="E31" s="165"/>
      <c r="F31" s="45">
        <v>0.8</v>
      </c>
      <c r="G31" s="46">
        <f>ROUND(G26*99/100,0)</f>
        <v>101</v>
      </c>
      <c r="H31" s="166" t="s">
        <v>7</v>
      </c>
      <c r="J31" s="28" t="s">
        <v>25</v>
      </c>
    </row>
    <row r="32" spans="1:10" ht="16.5" customHeight="1">
      <c r="A32" s="27" t="s">
        <v>10</v>
      </c>
      <c r="B32" s="27">
        <v>4982</v>
      </c>
      <c r="C32" s="44" t="s">
        <v>142</v>
      </c>
      <c r="D32" s="49"/>
      <c r="E32" s="59" t="s">
        <v>13</v>
      </c>
      <c r="F32" s="45">
        <v>0.8</v>
      </c>
      <c r="G32" s="48">
        <f>ROUND(G31*245/1000,0)</f>
        <v>25</v>
      </c>
      <c r="H32" s="145"/>
      <c r="J32" s="28" t="s">
        <v>154</v>
      </c>
    </row>
    <row r="33" spans="1:10" ht="16.5" customHeight="1">
      <c r="A33" s="27" t="s">
        <v>10</v>
      </c>
      <c r="B33" s="27">
        <v>4983</v>
      </c>
      <c r="C33" s="44" t="s">
        <v>142</v>
      </c>
      <c r="D33" s="49"/>
      <c r="E33" s="59" t="s">
        <v>14</v>
      </c>
      <c r="F33" s="45">
        <v>0.8</v>
      </c>
      <c r="G33" s="48">
        <f>ROUND(G31*224/1000,0)</f>
        <v>23</v>
      </c>
      <c r="H33" s="145"/>
      <c r="J33" s="28" t="s">
        <v>155</v>
      </c>
    </row>
    <row r="34" spans="1:10">
      <c r="A34" s="27" t="s">
        <v>10</v>
      </c>
      <c r="B34" s="27">
        <v>4984</v>
      </c>
      <c r="C34" s="44" t="s">
        <v>142</v>
      </c>
      <c r="E34" s="59" t="s">
        <v>15</v>
      </c>
      <c r="F34" s="45">
        <v>0.8</v>
      </c>
      <c r="G34" s="48">
        <f>ROUND(G31*182/1000,0)</f>
        <v>18</v>
      </c>
      <c r="H34" s="145"/>
      <c r="J34" s="28" t="s">
        <v>156</v>
      </c>
    </row>
    <row r="35" spans="1:10">
      <c r="A35" s="27" t="s">
        <v>10</v>
      </c>
      <c r="B35" s="27">
        <v>4985</v>
      </c>
      <c r="C35" s="44" t="s">
        <v>142</v>
      </c>
      <c r="D35" s="47"/>
      <c r="E35" s="59" t="s">
        <v>152</v>
      </c>
      <c r="F35" s="45">
        <v>0.8</v>
      </c>
      <c r="G35" s="48">
        <f>ROUND(G31*145/1000,0)</f>
        <v>15</v>
      </c>
      <c r="H35" s="167"/>
      <c r="J35" s="28" t="s">
        <v>157</v>
      </c>
    </row>
    <row r="36" spans="1:10" ht="16.5" customHeight="1">
      <c r="A36" s="65" t="s">
        <v>10</v>
      </c>
      <c r="B36" s="65">
        <v>6380</v>
      </c>
      <c r="C36" s="44" t="s">
        <v>195</v>
      </c>
      <c r="D36" s="60" t="s">
        <v>184</v>
      </c>
      <c r="E36" s="61"/>
      <c r="F36" s="45">
        <v>0.8</v>
      </c>
      <c r="G36" s="48">
        <f>ROUND(G26*99/100,0)</f>
        <v>101</v>
      </c>
      <c r="H36" s="162" t="s">
        <v>7</v>
      </c>
      <c r="J36" s="28" t="s">
        <v>20</v>
      </c>
    </row>
    <row r="37" spans="1:10" ht="16.5" customHeight="1">
      <c r="A37" s="65" t="s">
        <v>10</v>
      </c>
      <c r="B37" s="65">
        <v>6381</v>
      </c>
      <c r="C37" s="44" t="s">
        <v>195</v>
      </c>
      <c r="D37" s="49"/>
      <c r="E37" s="59" t="s">
        <v>13</v>
      </c>
      <c r="F37" s="45">
        <v>0.8</v>
      </c>
      <c r="G37" s="48">
        <f>ROUND(G36*245/1000,0)</f>
        <v>25</v>
      </c>
      <c r="H37" s="162"/>
      <c r="J37" s="28" t="s">
        <v>154</v>
      </c>
    </row>
    <row r="38" spans="1:10" ht="16.5" customHeight="1">
      <c r="A38" s="65" t="s">
        <v>10</v>
      </c>
      <c r="B38" s="65">
        <v>6382</v>
      </c>
      <c r="C38" s="44" t="s">
        <v>195</v>
      </c>
      <c r="D38" s="49"/>
      <c r="E38" s="59" t="s">
        <v>14</v>
      </c>
      <c r="F38" s="45">
        <v>0.8</v>
      </c>
      <c r="G38" s="48">
        <f>ROUND(G36*224/1000,0)</f>
        <v>23</v>
      </c>
      <c r="H38" s="162"/>
      <c r="J38" s="28" t="s">
        <v>155</v>
      </c>
    </row>
    <row r="39" spans="1:10">
      <c r="A39" s="65" t="s">
        <v>10</v>
      </c>
      <c r="B39" s="65">
        <v>6383</v>
      </c>
      <c r="C39" s="44" t="s">
        <v>195</v>
      </c>
      <c r="E39" s="59" t="s">
        <v>15</v>
      </c>
      <c r="F39" s="45">
        <v>0.8</v>
      </c>
      <c r="G39" s="48">
        <f>ROUND(G36*182/1000,0)</f>
        <v>18</v>
      </c>
      <c r="H39" s="162"/>
      <c r="J39" s="28" t="s">
        <v>156</v>
      </c>
    </row>
    <row r="40" spans="1:10">
      <c r="A40" s="65" t="s">
        <v>10</v>
      </c>
      <c r="B40" s="65">
        <v>6384</v>
      </c>
      <c r="C40" s="44" t="s">
        <v>195</v>
      </c>
      <c r="D40" s="47"/>
      <c r="E40" s="59" t="s">
        <v>152</v>
      </c>
      <c r="F40" s="45">
        <v>0.8</v>
      </c>
      <c r="G40" s="48">
        <f>ROUND(G36*145/1000,0)</f>
        <v>15</v>
      </c>
      <c r="H40" s="162"/>
      <c r="J40" s="28" t="s">
        <v>157</v>
      </c>
    </row>
    <row r="41" spans="1:10" ht="16.5" customHeight="1">
      <c r="A41" s="65" t="s">
        <v>10</v>
      </c>
      <c r="B41" s="65">
        <v>6385</v>
      </c>
      <c r="C41" s="44" t="s">
        <v>196</v>
      </c>
      <c r="D41" s="66" t="s">
        <v>192</v>
      </c>
      <c r="E41" s="61"/>
      <c r="F41" s="45">
        <v>0.8</v>
      </c>
      <c r="G41" s="48">
        <f>ROUND(102*99/100*99/100,0)</f>
        <v>100</v>
      </c>
      <c r="H41" s="162" t="s">
        <v>7</v>
      </c>
      <c r="J41" s="67" t="s">
        <v>199</v>
      </c>
    </row>
    <row r="42" spans="1:10" ht="16.5" customHeight="1">
      <c r="A42" s="65" t="s">
        <v>10</v>
      </c>
      <c r="B42" s="65">
        <v>6386</v>
      </c>
      <c r="C42" s="44" t="s">
        <v>196</v>
      </c>
      <c r="D42" s="49"/>
      <c r="E42" s="59" t="s">
        <v>13</v>
      </c>
      <c r="F42" s="45">
        <v>0.8</v>
      </c>
      <c r="G42" s="48">
        <f>ROUND(G41*245/1000,0)</f>
        <v>25</v>
      </c>
      <c r="H42" s="162"/>
      <c r="J42" s="28" t="s">
        <v>154</v>
      </c>
    </row>
    <row r="43" spans="1:10" ht="16.5" customHeight="1">
      <c r="A43" s="65" t="s">
        <v>10</v>
      </c>
      <c r="B43" s="65">
        <v>6387</v>
      </c>
      <c r="C43" s="44" t="s">
        <v>196</v>
      </c>
      <c r="D43" s="49"/>
      <c r="E43" s="59" t="s">
        <v>14</v>
      </c>
      <c r="F43" s="45">
        <v>0.8</v>
      </c>
      <c r="G43" s="48">
        <f>ROUND(G41*224/1000,0)</f>
        <v>22</v>
      </c>
      <c r="H43" s="162"/>
      <c r="J43" s="28" t="s">
        <v>155</v>
      </c>
    </row>
    <row r="44" spans="1:10">
      <c r="A44" s="65" t="s">
        <v>10</v>
      </c>
      <c r="B44" s="65">
        <v>6388</v>
      </c>
      <c r="C44" s="44" t="s">
        <v>196</v>
      </c>
      <c r="E44" s="59" t="s">
        <v>15</v>
      </c>
      <c r="F44" s="45">
        <v>0.8</v>
      </c>
      <c r="G44" s="48">
        <f>ROUND(G41*182/1000,0)</f>
        <v>18</v>
      </c>
      <c r="H44" s="162"/>
      <c r="J44" s="28" t="s">
        <v>156</v>
      </c>
    </row>
    <row r="45" spans="1:10">
      <c r="A45" s="65" t="s">
        <v>10</v>
      </c>
      <c r="B45" s="65">
        <v>6389</v>
      </c>
      <c r="C45" s="44" t="s">
        <v>196</v>
      </c>
      <c r="D45" s="47"/>
      <c r="E45" s="59" t="s">
        <v>152</v>
      </c>
      <c r="F45" s="45">
        <v>0.8</v>
      </c>
      <c r="G45" s="48">
        <f>ROUND(G41*145/1000,0)</f>
        <v>15</v>
      </c>
      <c r="H45" s="162"/>
      <c r="J45" s="28" t="s">
        <v>157</v>
      </c>
    </row>
  </sheetData>
  <mergeCells count="20">
    <mergeCell ref="C3:H3"/>
    <mergeCell ref="A4:B4"/>
    <mergeCell ref="C4:C5"/>
    <mergeCell ref="D4:D5"/>
    <mergeCell ref="E4:E5"/>
    <mergeCell ref="F4:F5"/>
    <mergeCell ref="G4:G5"/>
    <mergeCell ref="H4:H5"/>
    <mergeCell ref="D11:E11"/>
    <mergeCell ref="H11:H15"/>
    <mergeCell ref="H16:H20"/>
    <mergeCell ref="H21:H25"/>
    <mergeCell ref="D6:E6"/>
    <mergeCell ref="H6:H10"/>
    <mergeCell ref="H36:H40"/>
    <mergeCell ref="H41:H45"/>
    <mergeCell ref="D31:E31"/>
    <mergeCell ref="H31:H35"/>
    <mergeCell ref="D26:E26"/>
    <mergeCell ref="H26:H30"/>
  </mergeCells>
  <phoneticPr fontId="1"/>
  <pageMargins left="0.25" right="0.25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04464-181B-464F-8672-EEA480783750}">
  <sheetPr>
    <tabColor rgb="FF92D050"/>
    <pageSetUpPr fitToPage="1"/>
  </sheetPr>
  <dimension ref="A1:J45"/>
  <sheetViews>
    <sheetView topLeftCell="A13" zoomScaleNormal="100" workbookViewId="0">
      <selection activeCell="J22" sqref="J1:J1048576"/>
    </sheetView>
  </sheetViews>
  <sheetFormatPr defaultRowHeight="16.5"/>
  <cols>
    <col min="1" max="2" width="4.5" style="37" customWidth="1"/>
    <col min="3" max="3" width="21.1640625" style="38" customWidth="1"/>
    <col min="4" max="4" width="7.9140625" style="28" customWidth="1"/>
    <col min="5" max="5" width="26.33203125" style="28" customWidth="1"/>
    <col min="6" max="6" width="6.33203125" style="28" bestFit="1" customWidth="1"/>
    <col min="7" max="7" width="7.5" style="28" bestFit="1" customWidth="1"/>
    <col min="8" max="8" width="5" style="28" customWidth="1"/>
    <col min="9" max="9" width="3.5" style="28" customWidth="1"/>
    <col min="10" max="10" width="30.5" style="28" hidden="1" customWidth="1"/>
    <col min="11" max="16384" width="8.6640625" style="28"/>
  </cols>
  <sheetData>
    <row r="1" spans="1:10">
      <c r="A1" s="37">
        <v>8</v>
      </c>
      <c r="B1" s="28" t="s">
        <v>121</v>
      </c>
    </row>
    <row r="2" spans="1:10">
      <c r="B2" s="39" t="s">
        <v>9</v>
      </c>
    </row>
    <row r="3" spans="1:10">
      <c r="B3" s="40" t="s">
        <v>22</v>
      </c>
      <c r="C3" s="38" t="s">
        <v>23</v>
      </c>
    </row>
    <row r="4" spans="1:10" s="41" customFormat="1" ht="17.5" customHeight="1">
      <c r="A4" s="146" t="s">
        <v>0</v>
      </c>
      <c r="B4" s="146"/>
      <c r="C4" s="146" t="s">
        <v>1</v>
      </c>
      <c r="D4" s="150"/>
      <c r="E4" s="152" t="s">
        <v>153</v>
      </c>
      <c r="F4" s="154" t="s">
        <v>12</v>
      </c>
      <c r="G4" s="147" t="s">
        <v>2</v>
      </c>
      <c r="H4" s="149" t="s">
        <v>21</v>
      </c>
      <c r="J4" s="41" t="s">
        <v>19</v>
      </c>
    </row>
    <row r="5" spans="1:10" s="41" customFormat="1" ht="30" customHeight="1">
      <c r="A5" s="58" t="s">
        <v>4</v>
      </c>
      <c r="B5" s="58" t="s">
        <v>5</v>
      </c>
      <c r="C5" s="146"/>
      <c r="D5" s="151"/>
      <c r="E5" s="153"/>
      <c r="F5" s="155"/>
      <c r="G5" s="148"/>
      <c r="H5" s="149"/>
    </row>
    <row r="6" spans="1:10" ht="16.5" customHeight="1">
      <c r="A6" s="27" t="s">
        <v>10</v>
      </c>
      <c r="B6" s="26">
        <v>1900</v>
      </c>
      <c r="C6" s="44" t="s">
        <v>11</v>
      </c>
      <c r="D6" s="158"/>
      <c r="E6" s="163"/>
      <c r="F6" s="45">
        <v>0.7</v>
      </c>
      <c r="G6" s="68">
        <f>953</f>
        <v>953</v>
      </c>
      <c r="H6" s="144" t="s">
        <v>6</v>
      </c>
      <c r="J6" s="28" t="s">
        <v>18</v>
      </c>
    </row>
    <row r="7" spans="1:10">
      <c r="A7" s="27" t="s">
        <v>10</v>
      </c>
      <c r="B7" s="26">
        <v>1901</v>
      </c>
      <c r="C7" s="44" t="s">
        <v>11</v>
      </c>
      <c r="D7" s="47"/>
      <c r="E7" s="59" t="s">
        <v>13</v>
      </c>
      <c r="F7" s="45">
        <v>0.7</v>
      </c>
      <c r="G7" s="48">
        <f>ROUND(G6*245/1000,0)</f>
        <v>233</v>
      </c>
      <c r="H7" s="145"/>
      <c r="J7" s="28" t="s">
        <v>154</v>
      </c>
    </row>
    <row r="8" spans="1:10">
      <c r="A8" s="27" t="s">
        <v>10</v>
      </c>
      <c r="B8" s="26">
        <v>1902</v>
      </c>
      <c r="C8" s="44" t="s">
        <v>11</v>
      </c>
      <c r="D8" s="47"/>
      <c r="E8" s="59" t="s">
        <v>14</v>
      </c>
      <c r="F8" s="45">
        <v>0.7</v>
      </c>
      <c r="G8" s="48">
        <f>ROUND(G6*224/1000,0)</f>
        <v>213</v>
      </c>
      <c r="H8" s="145"/>
      <c r="J8" s="28" t="s">
        <v>155</v>
      </c>
    </row>
    <row r="9" spans="1:10">
      <c r="A9" s="27" t="s">
        <v>10</v>
      </c>
      <c r="B9" s="26">
        <v>1903</v>
      </c>
      <c r="C9" s="44" t="s">
        <v>11</v>
      </c>
      <c r="D9" s="47"/>
      <c r="E9" s="59" t="s">
        <v>15</v>
      </c>
      <c r="F9" s="45">
        <v>0.7</v>
      </c>
      <c r="G9" s="48">
        <f>ROUND(G6*182/1000,0)</f>
        <v>173</v>
      </c>
      <c r="H9" s="145"/>
      <c r="J9" s="28" t="s">
        <v>156</v>
      </c>
    </row>
    <row r="10" spans="1:10" ht="16.5" customHeight="1">
      <c r="A10" s="27" t="s">
        <v>10</v>
      </c>
      <c r="B10" s="26">
        <v>2345</v>
      </c>
      <c r="C10" s="44" t="s">
        <v>11</v>
      </c>
      <c r="D10" s="47"/>
      <c r="E10" s="59" t="s">
        <v>152</v>
      </c>
      <c r="F10" s="45">
        <v>0.7</v>
      </c>
      <c r="G10" s="48">
        <f>ROUND(G6*145/1000,0)</f>
        <v>138</v>
      </c>
      <c r="H10" s="145"/>
      <c r="J10" s="28" t="s">
        <v>157</v>
      </c>
    </row>
    <row r="11" spans="1:10" ht="18" customHeight="1">
      <c r="A11" s="27" t="s">
        <v>10</v>
      </c>
      <c r="B11" s="27">
        <v>5527</v>
      </c>
      <c r="C11" s="44" t="s">
        <v>134</v>
      </c>
      <c r="D11" s="156" t="s">
        <v>16</v>
      </c>
      <c r="E11" s="165"/>
      <c r="F11" s="45">
        <v>0.7</v>
      </c>
      <c r="G11" s="48">
        <f>ROUND(G6*99/100,0)</f>
        <v>943</v>
      </c>
      <c r="H11" s="144" t="s">
        <v>6</v>
      </c>
      <c r="J11" s="28" t="s">
        <v>20</v>
      </c>
    </row>
    <row r="12" spans="1:10" ht="16.5" customHeight="1">
      <c r="A12" s="27" t="s">
        <v>10</v>
      </c>
      <c r="B12" s="27">
        <v>5528</v>
      </c>
      <c r="C12" s="44" t="s">
        <v>134</v>
      </c>
      <c r="D12" s="49"/>
      <c r="E12" s="59" t="s">
        <v>13</v>
      </c>
      <c r="F12" s="45">
        <v>0.7</v>
      </c>
      <c r="G12" s="48">
        <f>ROUND(G11*245/1000,0)</f>
        <v>231</v>
      </c>
      <c r="H12" s="145"/>
      <c r="J12" s="28" t="s">
        <v>154</v>
      </c>
    </row>
    <row r="13" spans="1:10" ht="16.5" customHeight="1">
      <c r="A13" s="27" t="s">
        <v>10</v>
      </c>
      <c r="B13" s="27">
        <v>5529</v>
      </c>
      <c r="C13" s="44" t="s">
        <v>134</v>
      </c>
      <c r="D13" s="49"/>
      <c r="E13" s="59" t="s">
        <v>14</v>
      </c>
      <c r="F13" s="45">
        <v>0.7</v>
      </c>
      <c r="G13" s="48">
        <f>ROUND(G11*224/1000,0)</f>
        <v>211</v>
      </c>
      <c r="H13" s="145"/>
      <c r="J13" s="28" t="s">
        <v>155</v>
      </c>
    </row>
    <row r="14" spans="1:10">
      <c r="A14" s="27" t="s">
        <v>10</v>
      </c>
      <c r="B14" s="27">
        <v>5530</v>
      </c>
      <c r="C14" s="44" t="s">
        <v>134</v>
      </c>
      <c r="E14" s="59" t="s">
        <v>15</v>
      </c>
      <c r="F14" s="45">
        <v>0.7</v>
      </c>
      <c r="G14" s="48">
        <f>ROUND(G11*182/1000,0)</f>
        <v>172</v>
      </c>
      <c r="H14" s="145"/>
      <c r="J14" s="28" t="s">
        <v>156</v>
      </c>
    </row>
    <row r="15" spans="1:10">
      <c r="A15" s="27" t="s">
        <v>10</v>
      </c>
      <c r="B15" s="27">
        <v>5531</v>
      </c>
      <c r="C15" s="44" t="s">
        <v>134</v>
      </c>
      <c r="D15" s="47"/>
      <c r="E15" s="59" t="s">
        <v>152</v>
      </c>
      <c r="F15" s="45">
        <v>0.7</v>
      </c>
      <c r="G15" s="48">
        <f>ROUND(G11*145/1000,0)</f>
        <v>137</v>
      </c>
      <c r="H15" s="145"/>
      <c r="J15" s="28" t="s">
        <v>157</v>
      </c>
    </row>
    <row r="16" spans="1:10">
      <c r="A16" s="65" t="s">
        <v>10</v>
      </c>
      <c r="B16" s="65">
        <v>6390</v>
      </c>
      <c r="C16" s="44" t="s">
        <v>197</v>
      </c>
      <c r="D16" s="60" t="s">
        <v>184</v>
      </c>
      <c r="E16" s="61"/>
      <c r="F16" s="45">
        <v>0.7</v>
      </c>
      <c r="G16" s="48">
        <f>ROUND(G6*99/100,0)</f>
        <v>943</v>
      </c>
      <c r="H16" s="144" t="s">
        <v>6</v>
      </c>
      <c r="J16" s="28" t="s">
        <v>20</v>
      </c>
    </row>
    <row r="17" spans="1:10" ht="16.5" customHeight="1">
      <c r="A17" s="65" t="s">
        <v>10</v>
      </c>
      <c r="B17" s="65">
        <v>6391</v>
      </c>
      <c r="C17" s="44" t="s">
        <v>197</v>
      </c>
      <c r="D17" s="49"/>
      <c r="E17" s="59" t="s">
        <v>13</v>
      </c>
      <c r="F17" s="45">
        <v>0.7</v>
      </c>
      <c r="G17" s="48">
        <f>ROUND(G16*245/1000,0)</f>
        <v>231</v>
      </c>
      <c r="H17" s="145"/>
      <c r="J17" s="28" t="s">
        <v>154</v>
      </c>
    </row>
    <row r="18" spans="1:10" ht="16.5" customHeight="1">
      <c r="A18" s="65" t="s">
        <v>10</v>
      </c>
      <c r="B18" s="65">
        <v>6392</v>
      </c>
      <c r="C18" s="44" t="s">
        <v>197</v>
      </c>
      <c r="D18" s="49"/>
      <c r="E18" s="59" t="s">
        <v>14</v>
      </c>
      <c r="F18" s="45">
        <v>0.7</v>
      </c>
      <c r="G18" s="48">
        <f>ROUND(G16*224/1000,0)</f>
        <v>211</v>
      </c>
      <c r="H18" s="145"/>
      <c r="J18" s="28" t="s">
        <v>155</v>
      </c>
    </row>
    <row r="19" spans="1:10">
      <c r="A19" s="65" t="s">
        <v>10</v>
      </c>
      <c r="B19" s="65">
        <v>6393</v>
      </c>
      <c r="C19" s="44" t="s">
        <v>197</v>
      </c>
      <c r="E19" s="59" t="s">
        <v>15</v>
      </c>
      <c r="F19" s="45">
        <v>0.7</v>
      </c>
      <c r="G19" s="48">
        <f>ROUND(G16*182/1000,0)</f>
        <v>172</v>
      </c>
      <c r="H19" s="145"/>
      <c r="J19" s="28" t="s">
        <v>156</v>
      </c>
    </row>
    <row r="20" spans="1:10">
      <c r="A20" s="65" t="s">
        <v>10</v>
      </c>
      <c r="B20" s="65">
        <v>6394</v>
      </c>
      <c r="C20" s="44" t="s">
        <v>197</v>
      </c>
      <c r="D20" s="47"/>
      <c r="E20" s="59" t="s">
        <v>152</v>
      </c>
      <c r="F20" s="45">
        <v>0.7</v>
      </c>
      <c r="G20" s="48">
        <f>ROUND(G16*145/1000,0)</f>
        <v>137</v>
      </c>
      <c r="H20" s="145"/>
      <c r="J20" s="28" t="s">
        <v>157</v>
      </c>
    </row>
    <row r="21" spans="1:10">
      <c r="A21" s="65" t="s">
        <v>10</v>
      </c>
      <c r="B21" s="65">
        <v>6395</v>
      </c>
      <c r="C21" s="44" t="s">
        <v>198</v>
      </c>
      <c r="D21" s="66" t="s">
        <v>192</v>
      </c>
      <c r="E21" s="61"/>
      <c r="F21" s="45">
        <v>0.7</v>
      </c>
      <c r="G21" s="48">
        <f>ROUND(953*99/100*99/100,0)</f>
        <v>934</v>
      </c>
      <c r="H21" s="144" t="s">
        <v>6</v>
      </c>
      <c r="J21" s="67" t="s">
        <v>199</v>
      </c>
    </row>
    <row r="22" spans="1:10" ht="16.5" customHeight="1">
      <c r="A22" s="65" t="s">
        <v>10</v>
      </c>
      <c r="B22" s="65">
        <v>6396</v>
      </c>
      <c r="C22" s="44" t="s">
        <v>198</v>
      </c>
      <c r="D22" s="49"/>
      <c r="E22" s="59" t="s">
        <v>13</v>
      </c>
      <c r="F22" s="45">
        <v>0.7</v>
      </c>
      <c r="G22" s="48">
        <f>ROUND(G21*245/1000,0)</f>
        <v>229</v>
      </c>
      <c r="H22" s="145"/>
      <c r="J22" s="28" t="s">
        <v>154</v>
      </c>
    </row>
    <row r="23" spans="1:10" ht="16.5" customHeight="1">
      <c r="A23" s="65" t="s">
        <v>10</v>
      </c>
      <c r="B23" s="65">
        <v>6397</v>
      </c>
      <c r="C23" s="44" t="s">
        <v>198</v>
      </c>
      <c r="D23" s="49"/>
      <c r="E23" s="59" t="s">
        <v>14</v>
      </c>
      <c r="F23" s="45">
        <v>0.7</v>
      </c>
      <c r="G23" s="48">
        <f>ROUND(G21*224/1000,0)</f>
        <v>209</v>
      </c>
      <c r="H23" s="145"/>
      <c r="J23" s="28" t="s">
        <v>155</v>
      </c>
    </row>
    <row r="24" spans="1:10">
      <c r="A24" s="65" t="s">
        <v>10</v>
      </c>
      <c r="B24" s="65">
        <v>6398</v>
      </c>
      <c r="C24" s="44" t="s">
        <v>198</v>
      </c>
      <c r="E24" s="59" t="s">
        <v>15</v>
      </c>
      <c r="F24" s="45">
        <v>0.7</v>
      </c>
      <c r="G24" s="48">
        <f>ROUND(G21*182/1000,0)</f>
        <v>170</v>
      </c>
      <c r="H24" s="145"/>
      <c r="J24" s="28" t="s">
        <v>156</v>
      </c>
    </row>
    <row r="25" spans="1:10">
      <c r="A25" s="65" t="s">
        <v>10</v>
      </c>
      <c r="B25" s="65">
        <v>6399</v>
      </c>
      <c r="C25" s="44" t="s">
        <v>198</v>
      </c>
      <c r="D25" s="47"/>
      <c r="E25" s="59" t="s">
        <v>152</v>
      </c>
      <c r="F25" s="45">
        <v>0.7</v>
      </c>
      <c r="G25" s="48">
        <f>ROUND(G21*145/1000,0)</f>
        <v>135</v>
      </c>
      <c r="H25" s="145"/>
      <c r="J25" s="28" t="s">
        <v>157</v>
      </c>
    </row>
    <row r="26" spans="1:10" ht="16.5" customHeight="1">
      <c r="A26" s="27" t="s">
        <v>10</v>
      </c>
      <c r="B26" s="26">
        <v>1912</v>
      </c>
      <c r="C26" s="44" t="s">
        <v>133</v>
      </c>
      <c r="D26" s="158"/>
      <c r="E26" s="163"/>
      <c r="F26" s="45">
        <v>0.7</v>
      </c>
      <c r="G26" s="68">
        <f>ROUND(G6/30.42,0)</f>
        <v>31</v>
      </c>
      <c r="H26" s="144" t="s">
        <v>7</v>
      </c>
      <c r="J26" s="28" t="s">
        <v>24</v>
      </c>
    </row>
    <row r="27" spans="1:10">
      <c r="A27" s="27" t="s">
        <v>10</v>
      </c>
      <c r="B27" s="26">
        <v>1913</v>
      </c>
      <c r="C27" s="44" t="s">
        <v>133</v>
      </c>
      <c r="D27" s="47"/>
      <c r="E27" s="59" t="s">
        <v>13</v>
      </c>
      <c r="F27" s="45">
        <v>0.7</v>
      </c>
      <c r="G27" s="48">
        <f>ROUND(G26*245/1000,0)</f>
        <v>8</v>
      </c>
      <c r="H27" s="145"/>
      <c r="J27" s="28" t="s">
        <v>154</v>
      </c>
    </row>
    <row r="28" spans="1:10">
      <c r="A28" s="27" t="s">
        <v>10</v>
      </c>
      <c r="B28" s="26">
        <v>1914</v>
      </c>
      <c r="C28" s="44" t="s">
        <v>133</v>
      </c>
      <c r="D28" s="47"/>
      <c r="E28" s="59" t="s">
        <v>14</v>
      </c>
      <c r="F28" s="45">
        <v>0.7</v>
      </c>
      <c r="G28" s="48">
        <f>ROUND(G26*224/1000,0)</f>
        <v>7</v>
      </c>
      <c r="H28" s="145"/>
      <c r="J28" s="28" t="s">
        <v>155</v>
      </c>
    </row>
    <row r="29" spans="1:10">
      <c r="A29" s="27" t="s">
        <v>10</v>
      </c>
      <c r="B29" s="26">
        <v>1915</v>
      </c>
      <c r="C29" s="44" t="s">
        <v>133</v>
      </c>
      <c r="D29" s="47"/>
      <c r="E29" s="59" t="s">
        <v>15</v>
      </c>
      <c r="F29" s="45">
        <v>0.7</v>
      </c>
      <c r="G29" s="48">
        <f>ROUND(G26*182/1000,0)</f>
        <v>6</v>
      </c>
      <c r="H29" s="145"/>
      <c r="J29" s="28" t="s">
        <v>156</v>
      </c>
    </row>
    <row r="30" spans="1:10" ht="16.5" customHeight="1">
      <c r="A30" s="27" t="s">
        <v>10</v>
      </c>
      <c r="B30" s="26">
        <v>2349</v>
      </c>
      <c r="C30" s="44" t="s">
        <v>133</v>
      </c>
      <c r="D30" s="47"/>
      <c r="E30" s="59" t="s">
        <v>152</v>
      </c>
      <c r="F30" s="45">
        <v>0.7</v>
      </c>
      <c r="G30" s="48">
        <f>ROUND(G26*145/1000,0)</f>
        <v>4</v>
      </c>
      <c r="H30" s="145"/>
      <c r="J30" s="28" t="s">
        <v>157</v>
      </c>
    </row>
    <row r="31" spans="1:10" ht="18" customHeight="1">
      <c r="A31" s="27" t="s">
        <v>10</v>
      </c>
      <c r="B31" s="27">
        <v>5569</v>
      </c>
      <c r="C31" s="44" t="s">
        <v>145</v>
      </c>
      <c r="D31" s="156" t="s">
        <v>16</v>
      </c>
      <c r="E31" s="165"/>
      <c r="F31" s="45">
        <v>0.7</v>
      </c>
      <c r="G31" s="48">
        <f>ROUND(G26*99/100,0)</f>
        <v>31</v>
      </c>
      <c r="H31" s="166" t="s">
        <v>7</v>
      </c>
      <c r="J31" s="28" t="s">
        <v>25</v>
      </c>
    </row>
    <row r="32" spans="1:10" ht="16.5" customHeight="1">
      <c r="A32" s="27" t="s">
        <v>10</v>
      </c>
      <c r="B32" s="27">
        <v>5570</v>
      </c>
      <c r="C32" s="44" t="s">
        <v>145</v>
      </c>
      <c r="D32" s="49"/>
      <c r="E32" s="59" t="s">
        <v>13</v>
      </c>
      <c r="F32" s="45">
        <v>0.7</v>
      </c>
      <c r="G32" s="48">
        <f>ROUND(G31*245/1000,0)</f>
        <v>8</v>
      </c>
      <c r="H32" s="145"/>
      <c r="J32" s="28" t="s">
        <v>154</v>
      </c>
    </row>
    <row r="33" spans="1:10" ht="16.5" customHeight="1">
      <c r="A33" s="27" t="s">
        <v>10</v>
      </c>
      <c r="B33" s="27">
        <v>5571</v>
      </c>
      <c r="C33" s="44" t="s">
        <v>145</v>
      </c>
      <c r="D33" s="49"/>
      <c r="E33" s="59" t="s">
        <v>14</v>
      </c>
      <c r="F33" s="45">
        <v>0.7</v>
      </c>
      <c r="G33" s="48">
        <f>ROUND(G31*224/1000,0)</f>
        <v>7</v>
      </c>
      <c r="H33" s="145"/>
      <c r="J33" s="28" t="s">
        <v>155</v>
      </c>
    </row>
    <row r="34" spans="1:10">
      <c r="A34" s="27" t="s">
        <v>10</v>
      </c>
      <c r="B34" s="27">
        <v>5572</v>
      </c>
      <c r="C34" s="44" t="s">
        <v>145</v>
      </c>
      <c r="E34" s="59" t="s">
        <v>15</v>
      </c>
      <c r="F34" s="45">
        <v>0.7</v>
      </c>
      <c r="G34" s="48">
        <f>ROUND(G31*182/1000,0)</f>
        <v>6</v>
      </c>
      <c r="H34" s="145"/>
      <c r="J34" s="28" t="s">
        <v>156</v>
      </c>
    </row>
    <row r="35" spans="1:10">
      <c r="A35" s="27" t="s">
        <v>10</v>
      </c>
      <c r="B35" s="27">
        <v>5573</v>
      </c>
      <c r="C35" s="44" t="s">
        <v>145</v>
      </c>
      <c r="D35" s="47"/>
      <c r="E35" s="59" t="s">
        <v>152</v>
      </c>
      <c r="F35" s="45">
        <v>0.7</v>
      </c>
      <c r="G35" s="48">
        <f>ROUND(G31*145/1000,0)</f>
        <v>4</v>
      </c>
      <c r="H35" s="167"/>
      <c r="J35" s="28" t="s">
        <v>157</v>
      </c>
    </row>
    <row r="36" spans="1:10" ht="16.5" customHeight="1">
      <c r="A36" s="65" t="s">
        <v>10</v>
      </c>
      <c r="B36" s="65">
        <v>6400</v>
      </c>
      <c r="C36" s="44" t="s">
        <v>186</v>
      </c>
      <c r="D36" s="60" t="s">
        <v>184</v>
      </c>
      <c r="E36" s="61"/>
      <c r="F36" s="45">
        <v>0.7</v>
      </c>
      <c r="G36" s="48">
        <f>ROUND(G26*99/100,0)</f>
        <v>31</v>
      </c>
      <c r="H36" s="162" t="s">
        <v>7</v>
      </c>
      <c r="J36" s="28" t="s">
        <v>20</v>
      </c>
    </row>
    <row r="37" spans="1:10" ht="16.5" customHeight="1">
      <c r="A37" s="65" t="s">
        <v>10</v>
      </c>
      <c r="B37" s="65">
        <v>6401</v>
      </c>
      <c r="C37" s="44" t="s">
        <v>186</v>
      </c>
      <c r="D37" s="49"/>
      <c r="E37" s="59" t="s">
        <v>13</v>
      </c>
      <c r="F37" s="45">
        <v>0.7</v>
      </c>
      <c r="G37" s="48">
        <f>ROUND(G36*245/1000,0)</f>
        <v>8</v>
      </c>
      <c r="H37" s="162"/>
      <c r="J37" s="28" t="s">
        <v>154</v>
      </c>
    </row>
    <row r="38" spans="1:10" ht="16.5" customHeight="1">
      <c r="A38" s="65" t="s">
        <v>10</v>
      </c>
      <c r="B38" s="65">
        <v>6402</v>
      </c>
      <c r="C38" s="44" t="s">
        <v>186</v>
      </c>
      <c r="D38" s="49"/>
      <c r="E38" s="59" t="s">
        <v>14</v>
      </c>
      <c r="F38" s="45">
        <v>0.7</v>
      </c>
      <c r="G38" s="48">
        <f>ROUND(G36*224/1000,0)</f>
        <v>7</v>
      </c>
      <c r="H38" s="162"/>
      <c r="J38" s="28" t="s">
        <v>155</v>
      </c>
    </row>
    <row r="39" spans="1:10">
      <c r="A39" s="65" t="s">
        <v>10</v>
      </c>
      <c r="B39" s="65">
        <v>6403</v>
      </c>
      <c r="C39" s="44" t="s">
        <v>186</v>
      </c>
      <c r="E39" s="59" t="s">
        <v>15</v>
      </c>
      <c r="F39" s="45">
        <v>0.7</v>
      </c>
      <c r="G39" s="48">
        <f>ROUND(G36*182/1000,0)</f>
        <v>6</v>
      </c>
      <c r="H39" s="162"/>
      <c r="J39" s="28" t="s">
        <v>156</v>
      </c>
    </row>
    <row r="40" spans="1:10">
      <c r="A40" s="65" t="s">
        <v>10</v>
      </c>
      <c r="B40" s="65">
        <v>6404</v>
      </c>
      <c r="C40" s="44" t="s">
        <v>186</v>
      </c>
      <c r="D40" s="47"/>
      <c r="E40" s="59" t="s">
        <v>152</v>
      </c>
      <c r="F40" s="45">
        <v>0.7</v>
      </c>
      <c r="G40" s="48">
        <f>ROUND(G36*145/1000,0)</f>
        <v>4</v>
      </c>
      <c r="H40" s="162"/>
      <c r="J40" s="28" t="s">
        <v>157</v>
      </c>
    </row>
    <row r="41" spans="1:10" ht="16.5" customHeight="1">
      <c r="A41" s="65" t="s">
        <v>10</v>
      </c>
      <c r="B41" s="65">
        <v>6405</v>
      </c>
      <c r="C41" s="44" t="s">
        <v>187</v>
      </c>
      <c r="D41" s="66" t="s">
        <v>192</v>
      </c>
      <c r="E41" s="61"/>
      <c r="F41" s="45">
        <v>0.7</v>
      </c>
      <c r="G41" s="48">
        <f>ROUND(31*99/100*99/100,0)</f>
        <v>30</v>
      </c>
      <c r="H41" s="162" t="s">
        <v>7</v>
      </c>
      <c r="J41" s="67" t="s">
        <v>199</v>
      </c>
    </row>
    <row r="42" spans="1:10" ht="16.5" customHeight="1">
      <c r="A42" s="65" t="s">
        <v>10</v>
      </c>
      <c r="B42" s="65">
        <v>6406</v>
      </c>
      <c r="C42" s="44" t="s">
        <v>187</v>
      </c>
      <c r="D42" s="49"/>
      <c r="E42" s="59" t="s">
        <v>13</v>
      </c>
      <c r="F42" s="45">
        <v>0.7</v>
      </c>
      <c r="G42" s="48">
        <f>ROUND(G41*245/1000,0)</f>
        <v>7</v>
      </c>
      <c r="H42" s="162"/>
      <c r="J42" s="28" t="s">
        <v>154</v>
      </c>
    </row>
    <row r="43" spans="1:10" ht="16.5" customHeight="1">
      <c r="A43" s="65" t="s">
        <v>10</v>
      </c>
      <c r="B43" s="65">
        <v>6407</v>
      </c>
      <c r="C43" s="44" t="s">
        <v>187</v>
      </c>
      <c r="D43" s="49"/>
      <c r="E43" s="59" t="s">
        <v>14</v>
      </c>
      <c r="F43" s="45">
        <v>0.7</v>
      </c>
      <c r="G43" s="48">
        <f>ROUND(G41*224/1000,0)</f>
        <v>7</v>
      </c>
      <c r="H43" s="162"/>
      <c r="J43" s="28" t="s">
        <v>155</v>
      </c>
    </row>
    <row r="44" spans="1:10">
      <c r="A44" s="65" t="s">
        <v>10</v>
      </c>
      <c r="B44" s="65">
        <v>6408</v>
      </c>
      <c r="C44" s="44" t="s">
        <v>187</v>
      </c>
      <c r="E44" s="59" t="s">
        <v>15</v>
      </c>
      <c r="F44" s="45">
        <v>0.7</v>
      </c>
      <c r="G44" s="48">
        <f>ROUND(G41*182/1000,0)</f>
        <v>5</v>
      </c>
      <c r="H44" s="162"/>
      <c r="J44" s="28" t="s">
        <v>156</v>
      </c>
    </row>
    <row r="45" spans="1:10">
      <c r="A45" s="65" t="s">
        <v>10</v>
      </c>
      <c r="B45" s="65">
        <v>6409</v>
      </c>
      <c r="C45" s="44" t="s">
        <v>187</v>
      </c>
      <c r="D45" s="47"/>
      <c r="E45" s="59" t="s">
        <v>152</v>
      </c>
      <c r="F45" s="45">
        <v>0.7</v>
      </c>
      <c r="G45" s="48">
        <f>ROUND(G41*145/1000,0)</f>
        <v>4</v>
      </c>
      <c r="H45" s="162"/>
      <c r="J45" s="28" t="s">
        <v>157</v>
      </c>
    </row>
  </sheetData>
  <mergeCells count="19">
    <mergeCell ref="A4:B4"/>
    <mergeCell ref="C4:C5"/>
    <mergeCell ref="D4:D5"/>
    <mergeCell ref="E4:E5"/>
    <mergeCell ref="F4:F5"/>
    <mergeCell ref="D11:E11"/>
    <mergeCell ref="H11:H15"/>
    <mergeCell ref="H16:H20"/>
    <mergeCell ref="H21:H25"/>
    <mergeCell ref="G4:G5"/>
    <mergeCell ref="H4:H5"/>
    <mergeCell ref="D6:E6"/>
    <mergeCell ref="H6:H10"/>
    <mergeCell ref="H36:H40"/>
    <mergeCell ref="H41:H45"/>
    <mergeCell ref="D31:E31"/>
    <mergeCell ref="H31:H35"/>
    <mergeCell ref="D26:E26"/>
    <mergeCell ref="H26:H30"/>
  </mergeCells>
  <phoneticPr fontId="1"/>
  <pageMargins left="0.25" right="0.25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目次</vt:lpstr>
      <vt:lpstr>１</vt:lpstr>
      <vt:lpstr>2</vt:lpstr>
      <vt:lpstr>３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明生子</dc:creator>
  <cp:lastModifiedBy>渡部 明生子</cp:lastModifiedBy>
  <cp:lastPrinted>2025-04-05T06:28:52Z</cp:lastPrinted>
  <dcterms:created xsi:type="dcterms:W3CDTF">2015-06-05T18:19:34Z</dcterms:created>
  <dcterms:modified xsi:type="dcterms:W3CDTF">2025-04-15T06:20:51Z</dcterms:modified>
</cp:coreProperties>
</file>