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OONRDRSRV2\redirect\JN63042\Desktop\"/>
    </mc:Choice>
  </mc:AlternateContent>
  <bookViews>
    <workbookView xWindow="120" yWindow="45" windowWidth="19440" windowHeight="7650"/>
  </bookViews>
  <sheets>
    <sheet name="小選挙区" sheetId="1" r:id="rId1"/>
    <sheet name="比例代表" sheetId="3" r:id="rId2"/>
    <sheet name="国民審査" sheetId="4" r:id="rId3"/>
  </sheets>
  <definedNames>
    <definedName name="_xlnm.Print_Area" localSheetId="2">国民審査!$A$1:$T$20</definedName>
    <definedName name="_xlnm.Print_Area" localSheetId="0">小選挙区!$A$1:$T$29</definedName>
    <definedName name="_xlnm.Print_Area" localSheetId="1">比例代表!$A$1:$T$28</definedName>
  </definedNames>
  <calcPr calcId="162913"/>
</workbook>
</file>

<file path=xl/calcChain.xml><?xml version="1.0" encoding="utf-8"?>
<calcChain xmlns="http://schemas.openxmlformats.org/spreadsheetml/2006/main">
  <c r="Q10" i="4" l="1"/>
  <c r="Q9" i="4"/>
  <c r="Q8" i="4"/>
  <c r="Q7" i="4"/>
  <c r="Q6" i="4"/>
  <c r="N20" i="4"/>
  <c r="M20" i="4"/>
  <c r="L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K20" i="4"/>
  <c r="J20" i="4"/>
  <c r="I20" i="4"/>
  <c r="K19" i="4"/>
  <c r="K18" i="4"/>
  <c r="K17" i="4"/>
  <c r="K16" i="4"/>
  <c r="K15" i="4"/>
  <c r="K14" i="4"/>
  <c r="K13" i="4"/>
  <c r="K12" i="4"/>
  <c r="K11" i="4"/>
  <c r="K10" i="4"/>
  <c r="K8" i="4"/>
  <c r="K9" i="4"/>
  <c r="K7" i="4"/>
  <c r="K6" i="4"/>
  <c r="Q20" i="3"/>
  <c r="P20" i="3"/>
  <c r="O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19" i="4"/>
  <c r="Q18" i="4"/>
  <c r="Q17" i="4"/>
  <c r="Q16" i="4"/>
  <c r="Q15" i="4"/>
  <c r="Q14" i="4"/>
  <c r="Q13" i="4"/>
  <c r="Q12" i="4"/>
  <c r="Q11" i="4"/>
  <c r="O6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9" i="3"/>
  <c r="O9" i="3"/>
  <c r="P8" i="3"/>
  <c r="O8" i="3"/>
  <c r="P7" i="3"/>
  <c r="O7" i="3"/>
  <c r="P6" i="3"/>
  <c r="N20" i="3"/>
  <c r="M20" i="3"/>
  <c r="L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H28" i="3"/>
  <c r="G28" i="3"/>
  <c r="F28" i="3"/>
  <c r="E28" i="3"/>
  <c r="D28" i="3"/>
  <c r="C28" i="3"/>
  <c r="G20" i="4"/>
  <c r="F20" i="4"/>
  <c r="D20" i="4"/>
  <c r="C20" i="4"/>
  <c r="H19" i="4"/>
  <c r="E19" i="4"/>
  <c r="H18" i="4"/>
  <c r="E18" i="4"/>
  <c r="H17" i="4"/>
  <c r="E17" i="4"/>
  <c r="H16" i="4"/>
  <c r="E16" i="4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E20" i="4" s="1"/>
  <c r="H6" i="4"/>
  <c r="H20" i="4" s="1"/>
  <c r="E6" i="4"/>
  <c r="G20" i="3"/>
  <c r="F20" i="3"/>
  <c r="D20" i="3"/>
  <c r="C20" i="3"/>
  <c r="H19" i="3"/>
  <c r="E19" i="3"/>
  <c r="H18" i="3"/>
  <c r="E18" i="3"/>
  <c r="H17" i="3"/>
  <c r="E17" i="3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H9" i="3"/>
  <c r="E9" i="3"/>
  <c r="H8" i="3"/>
  <c r="E8" i="3"/>
  <c r="H7" i="3"/>
  <c r="E7" i="3"/>
  <c r="E20" i="3" s="1"/>
  <c r="H6" i="3"/>
  <c r="H20" i="3" s="1"/>
  <c r="E6" i="3"/>
  <c r="T24" i="1"/>
  <c r="S24" i="1"/>
  <c r="R24" i="1"/>
  <c r="K24" i="1"/>
  <c r="H24" i="1"/>
  <c r="E24" i="1"/>
  <c r="Q20" i="1"/>
  <c r="P20" i="1"/>
  <c r="O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R6" i="1" s="1"/>
  <c r="P28" i="1"/>
  <c r="M20" i="1"/>
  <c r="M28" i="1" s="1"/>
  <c r="L20" i="1"/>
  <c r="L28" i="1" s="1"/>
  <c r="O28" i="1" l="1"/>
  <c r="Q28" i="1"/>
  <c r="P24" i="3"/>
  <c r="S24" i="3" s="1"/>
  <c r="O24" i="3"/>
  <c r="R24" i="3" s="1"/>
  <c r="N24" i="3"/>
  <c r="K24" i="3"/>
  <c r="H24" i="3"/>
  <c r="E24" i="3"/>
  <c r="P24" i="1"/>
  <c r="O24" i="1"/>
  <c r="N24" i="1"/>
  <c r="I20" i="1"/>
  <c r="I28" i="1" s="1"/>
  <c r="J20" i="1"/>
  <c r="J28" i="1" s="1"/>
  <c r="Q24" i="1" l="1"/>
  <c r="Q24" i="3"/>
  <c r="T24" i="3" l="1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M28" i="3"/>
  <c r="L28" i="3"/>
  <c r="J20" i="3"/>
  <c r="J28" i="3" s="1"/>
  <c r="I20" i="3"/>
  <c r="I28" i="3" s="1"/>
  <c r="S19" i="3"/>
  <c r="R19" i="3"/>
  <c r="K19" i="3"/>
  <c r="S18" i="3"/>
  <c r="R18" i="3"/>
  <c r="K18" i="3"/>
  <c r="S17" i="3"/>
  <c r="R17" i="3"/>
  <c r="K17" i="3"/>
  <c r="S16" i="3"/>
  <c r="R16" i="3"/>
  <c r="K16" i="3"/>
  <c r="S15" i="3"/>
  <c r="R15" i="3"/>
  <c r="K15" i="3"/>
  <c r="S14" i="3"/>
  <c r="R14" i="3"/>
  <c r="K14" i="3"/>
  <c r="S13" i="3"/>
  <c r="R13" i="3"/>
  <c r="K13" i="3"/>
  <c r="S12" i="3"/>
  <c r="R12" i="3"/>
  <c r="K12" i="3"/>
  <c r="S11" i="3"/>
  <c r="R11" i="3"/>
  <c r="K11" i="3"/>
  <c r="S10" i="3"/>
  <c r="R10" i="3"/>
  <c r="K10" i="3"/>
  <c r="S9" i="3"/>
  <c r="R9" i="3"/>
  <c r="K9" i="3"/>
  <c r="S8" i="3"/>
  <c r="R8" i="3"/>
  <c r="K8" i="3"/>
  <c r="S7" i="3"/>
  <c r="R7" i="3"/>
  <c r="K7" i="3"/>
  <c r="R6" i="3"/>
  <c r="K6" i="3"/>
  <c r="T12" i="3" l="1"/>
  <c r="T9" i="4"/>
  <c r="T15" i="4"/>
  <c r="T17" i="4"/>
  <c r="O20" i="4"/>
  <c r="R20" i="4" s="1"/>
  <c r="P28" i="3"/>
  <c r="S28" i="3" s="1"/>
  <c r="T7" i="3"/>
  <c r="T9" i="3"/>
  <c r="T11" i="3"/>
  <c r="T13" i="3"/>
  <c r="T15" i="3"/>
  <c r="T17" i="3"/>
  <c r="T19" i="3"/>
  <c r="T8" i="4"/>
  <c r="T10" i="4"/>
  <c r="T12" i="4"/>
  <c r="T14" i="4"/>
  <c r="T16" i="4"/>
  <c r="T18" i="4"/>
  <c r="R6" i="4"/>
  <c r="N28" i="3"/>
  <c r="T18" i="3"/>
  <c r="O28" i="3"/>
  <c r="R28" i="3" s="1"/>
  <c r="T7" i="4"/>
  <c r="T11" i="4"/>
  <c r="T13" i="4"/>
  <c r="T19" i="4"/>
  <c r="T8" i="3"/>
  <c r="T10" i="3"/>
  <c r="T14" i="3"/>
  <c r="T16" i="3"/>
  <c r="P20" i="4"/>
  <c r="S20" i="4" s="1"/>
  <c r="T6" i="3"/>
  <c r="K20" i="3"/>
  <c r="K28" i="3" s="1"/>
  <c r="S6" i="3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S7" i="1"/>
  <c r="R7" i="1"/>
  <c r="S6" i="1"/>
  <c r="N6" i="1"/>
  <c r="N8" i="1"/>
  <c r="N9" i="1"/>
  <c r="N10" i="1"/>
  <c r="N11" i="1"/>
  <c r="N12" i="1"/>
  <c r="N13" i="1"/>
  <c r="N14" i="1"/>
  <c r="N15" i="1"/>
  <c r="N16" i="1"/>
  <c r="N17" i="1"/>
  <c r="N18" i="1"/>
  <c r="N19" i="1"/>
  <c r="N7" i="1"/>
  <c r="N20" i="1" l="1"/>
  <c r="N28" i="1" s="1"/>
  <c r="R20" i="3"/>
  <c r="S20" i="3"/>
  <c r="Q28" i="3"/>
  <c r="T28" i="3" s="1"/>
  <c r="T6" i="4"/>
  <c r="Q20" i="4"/>
  <c r="T20" i="4" s="1"/>
  <c r="T20" i="3" l="1"/>
  <c r="Q29" i="3"/>
  <c r="G20" i="1"/>
  <c r="G28" i="1" s="1"/>
  <c r="S28" i="1" s="1"/>
  <c r="F20" i="1"/>
  <c r="D20" i="1"/>
  <c r="D28" i="1" s="1"/>
  <c r="C20" i="1"/>
  <c r="C28" i="1" s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R20" i="1" l="1"/>
  <c r="F28" i="1"/>
  <c r="R28" i="1" s="1"/>
  <c r="S20" i="1"/>
  <c r="T7" i="1"/>
  <c r="T11" i="1"/>
  <c r="T15" i="1"/>
  <c r="T19" i="1"/>
  <c r="T9" i="1"/>
  <c r="T13" i="1"/>
  <c r="T17" i="1"/>
  <c r="T6" i="1"/>
  <c r="T10" i="1"/>
  <c r="T18" i="1"/>
  <c r="T8" i="1"/>
  <c r="T12" i="1"/>
  <c r="T16" i="1"/>
  <c r="T14" i="1"/>
  <c r="K20" i="1"/>
  <c r="K28" i="1" s="1"/>
  <c r="H20" i="1"/>
  <c r="H28" i="1" s="1"/>
  <c r="T28" i="1" s="1"/>
  <c r="E20" i="1"/>
  <c r="E28" i="1" s="1"/>
  <c r="T20" i="1" l="1"/>
</calcChain>
</file>

<file path=xl/sharedStrings.xml><?xml version="1.0" encoding="utf-8"?>
<sst xmlns="http://schemas.openxmlformats.org/spreadsheetml/2006/main" count="274" uniqueCount="47">
  <si>
    <t>男</t>
  </si>
  <si>
    <t>女</t>
  </si>
  <si>
    <t>計</t>
  </si>
  <si>
    <t>第　１</t>
  </si>
  <si>
    <t>第　２</t>
  </si>
  <si>
    <t>第　３</t>
  </si>
  <si>
    <t>第　４</t>
  </si>
  <si>
    <t>第　５</t>
  </si>
  <si>
    <t>第　６</t>
  </si>
  <si>
    <t>第　７</t>
  </si>
  <si>
    <t>第　８</t>
  </si>
  <si>
    <t>第　９</t>
  </si>
  <si>
    <t>第 10</t>
  </si>
  <si>
    <t>第 11</t>
  </si>
  <si>
    <t>第 12</t>
  </si>
  <si>
    <t>第 13</t>
  </si>
  <si>
    <t>第 14</t>
  </si>
  <si>
    <t>名簿登録者数</t>
    <rPh sb="0" eb="2">
      <t>メイボ</t>
    </rPh>
    <rPh sb="2" eb="5">
      <t>トウロクシャ</t>
    </rPh>
    <rPh sb="5" eb="6">
      <t>スウ</t>
    </rPh>
    <phoneticPr fontId="1"/>
  </si>
  <si>
    <t>当日有権者数</t>
    <rPh sb="0" eb="2">
      <t>トウジツ</t>
    </rPh>
    <rPh sb="2" eb="5">
      <t>ユウケンシャ</t>
    </rPh>
    <rPh sb="5" eb="6">
      <t>スウ</t>
    </rPh>
    <phoneticPr fontId="1"/>
  </si>
  <si>
    <t>投票者数（合計）</t>
    <rPh sb="0" eb="3">
      <t>トウヒョウシャ</t>
    </rPh>
    <rPh sb="3" eb="4">
      <t>スウ</t>
    </rPh>
    <rPh sb="5" eb="7">
      <t>ゴウケイ</t>
    </rPh>
    <phoneticPr fontId="1"/>
  </si>
  <si>
    <t>投票率</t>
    <rPh sb="0" eb="2">
      <t>トウヒョウ</t>
    </rPh>
    <rPh sb="2" eb="3">
      <t>リツ</t>
    </rPh>
    <phoneticPr fontId="1"/>
  </si>
  <si>
    <t>当日投票者数</t>
    <rPh sb="0" eb="2">
      <t>トウジツ</t>
    </rPh>
    <rPh sb="2" eb="5">
      <t>トウヒョウシャ</t>
    </rPh>
    <rPh sb="5" eb="6">
      <t>スウ</t>
    </rPh>
    <phoneticPr fontId="1"/>
  </si>
  <si>
    <t>期日前投票者数</t>
    <rPh sb="0" eb="2">
      <t>キジツ</t>
    </rPh>
    <rPh sb="2" eb="3">
      <t>マエ</t>
    </rPh>
    <rPh sb="3" eb="6">
      <t>トウヒョウシャ</t>
    </rPh>
    <rPh sb="6" eb="7">
      <t>スウ</t>
    </rPh>
    <phoneticPr fontId="1"/>
  </si>
  <si>
    <t>投　票　結　果　（投票区別）</t>
    <rPh sb="0" eb="1">
      <t>トウ</t>
    </rPh>
    <rPh sb="2" eb="3">
      <t>ヒョウ</t>
    </rPh>
    <rPh sb="4" eb="5">
      <t>ムスビ</t>
    </rPh>
    <rPh sb="6" eb="7">
      <t>ハテ</t>
    </rPh>
    <rPh sb="9" eb="11">
      <t>トウヒョウ</t>
    </rPh>
    <rPh sb="11" eb="12">
      <t>ク</t>
    </rPh>
    <rPh sb="12" eb="13">
      <t>ベツ</t>
    </rPh>
    <phoneticPr fontId="2"/>
  </si>
  <si>
    <t>男</t>
    <phoneticPr fontId="1"/>
  </si>
  <si>
    <t>女</t>
    <phoneticPr fontId="1"/>
  </si>
  <si>
    <t>国内</t>
    <rPh sb="0" eb="2">
      <t>コクナイ</t>
    </rPh>
    <phoneticPr fontId="1"/>
  </si>
  <si>
    <t>在外</t>
    <rPh sb="0" eb="2">
      <t>ザイガイ</t>
    </rPh>
    <phoneticPr fontId="1"/>
  </si>
  <si>
    <t>北野田</t>
    <rPh sb="0" eb="1">
      <t>キタ</t>
    </rPh>
    <rPh sb="1" eb="3">
      <t>ノダ</t>
    </rPh>
    <phoneticPr fontId="1"/>
  </si>
  <si>
    <t>北　小</t>
    <rPh sb="0" eb="1">
      <t>キタ</t>
    </rPh>
    <rPh sb="2" eb="3">
      <t>ショウ</t>
    </rPh>
    <phoneticPr fontId="1"/>
  </si>
  <si>
    <t>西　岡</t>
    <rPh sb="0" eb="1">
      <t>ニシ</t>
    </rPh>
    <rPh sb="2" eb="3">
      <t>オカ</t>
    </rPh>
    <phoneticPr fontId="1"/>
  </si>
  <si>
    <t>南　小</t>
    <rPh sb="0" eb="1">
      <t>ミナミ</t>
    </rPh>
    <rPh sb="2" eb="3">
      <t>ショウ</t>
    </rPh>
    <phoneticPr fontId="1"/>
  </si>
  <si>
    <t>牛　団</t>
    <rPh sb="0" eb="1">
      <t>ウシ</t>
    </rPh>
    <rPh sb="2" eb="3">
      <t>ダン</t>
    </rPh>
    <phoneticPr fontId="1"/>
  </si>
  <si>
    <t>上　村</t>
    <rPh sb="0" eb="1">
      <t>ウエ</t>
    </rPh>
    <rPh sb="2" eb="3">
      <t>ムラ</t>
    </rPh>
    <phoneticPr fontId="1"/>
  </si>
  <si>
    <t>拝志小</t>
    <rPh sb="0" eb="1">
      <t>ハイ</t>
    </rPh>
    <rPh sb="1" eb="2">
      <t>シ</t>
    </rPh>
    <rPh sb="2" eb="3">
      <t>ショウ</t>
    </rPh>
    <phoneticPr fontId="1"/>
  </si>
  <si>
    <t>上林小</t>
    <rPh sb="0" eb="2">
      <t>カミハヤシ</t>
    </rPh>
    <rPh sb="2" eb="3">
      <t>ショウ</t>
    </rPh>
    <phoneticPr fontId="1"/>
  </si>
  <si>
    <t>川上小</t>
    <rPh sb="0" eb="2">
      <t>カワカミ</t>
    </rPh>
    <rPh sb="2" eb="3">
      <t>ショウ</t>
    </rPh>
    <phoneticPr fontId="1"/>
  </si>
  <si>
    <t>奥松瀬</t>
    <rPh sb="0" eb="1">
      <t>オク</t>
    </rPh>
    <rPh sb="1" eb="2">
      <t>マツ</t>
    </rPh>
    <rPh sb="2" eb="3">
      <t>セ</t>
    </rPh>
    <phoneticPr fontId="1"/>
  </si>
  <si>
    <t>井　内</t>
    <rPh sb="0" eb="1">
      <t>イ</t>
    </rPh>
    <rPh sb="2" eb="3">
      <t>ウチ</t>
    </rPh>
    <phoneticPr fontId="1"/>
  </si>
  <si>
    <t>東谷小</t>
    <rPh sb="0" eb="2">
      <t>ヒガシタニ</t>
    </rPh>
    <rPh sb="2" eb="3">
      <t>ショウ</t>
    </rPh>
    <phoneticPr fontId="1"/>
  </si>
  <si>
    <t>国内+在外</t>
    <rPh sb="0" eb="2">
      <t>コクナイ</t>
    </rPh>
    <rPh sb="3" eb="5">
      <t>ザイガイ</t>
    </rPh>
    <phoneticPr fontId="1"/>
  </si>
  <si>
    <t>合　計</t>
    <rPh sb="0" eb="1">
      <t>ゴウ</t>
    </rPh>
    <rPh sb="2" eb="3">
      <t>ケイ</t>
    </rPh>
    <phoneticPr fontId="1"/>
  </si>
  <si>
    <t>選挙名　　衆議院小選挙区選出議員選挙（令和3年10月31日執行）</t>
    <rPh sb="5" eb="8">
      <t>シュウギイン</t>
    </rPh>
    <rPh sb="8" eb="12">
      <t>ショウセンキョク</t>
    </rPh>
    <rPh sb="12" eb="14">
      <t>センシュツ</t>
    </rPh>
    <rPh sb="14" eb="16">
      <t>ギイン</t>
    </rPh>
    <rPh sb="16" eb="18">
      <t>センキョ</t>
    </rPh>
    <rPh sb="19" eb="21">
      <t>レイワ</t>
    </rPh>
    <phoneticPr fontId="1"/>
  </si>
  <si>
    <t>選挙名　　衆議院比例代表選出議員選挙（令和3年10月31日執行）</t>
    <rPh sb="5" eb="8">
      <t>シュウギイン</t>
    </rPh>
    <rPh sb="8" eb="10">
      <t>ヒレイ</t>
    </rPh>
    <rPh sb="10" eb="12">
      <t>ダイヒョウ</t>
    </rPh>
    <rPh sb="12" eb="14">
      <t>センシュツ</t>
    </rPh>
    <rPh sb="14" eb="16">
      <t>ギイン</t>
    </rPh>
    <rPh sb="16" eb="18">
      <t>センキョ</t>
    </rPh>
    <rPh sb="19" eb="21">
      <t>レイワ</t>
    </rPh>
    <phoneticPr fontId="1"/>
  </si>
  <si>
    <t>選挙名　　最高裁判所裁判官国民審査（令和3年10月31日執行）</t>
    <rPh sb="5" eb="17">
      <t>サ</t>
    </rPh>
    <rPh sb="18" eb="20">
      <t>レイワ</t>
    </rPh>
    <phoneticPr fontId="1"/>
  </si>
  <si>
    <t>中　公</t>
    <rPh sb="0" eb="1">
      <t>チュウ</t>
    </rPh>
    <rPh sb="2" eb="3">
      <t>コウ</t>
    </rPh>
    <phoneticPr fontId="1"/>
  </si>
  <si>
    <t>川　公</t>
    <rPh sb="0" eb="1">
      <t>カワ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</si>
</sst>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0.0%"/>
  </numFmts>
  <fonts count="23">
    <font>
      <sz val="14"/>
      <name val="明朝"/>
      <family val="1"/>
      <charset val="128"/>
    </font>
    <font>
      <sz val="7"/>
      <name val="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4"/>
      <color rgb="FF00206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color rgb="FF00206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28"/>
      <name val="ＭＳ Ｐ明朝"/>
      <family val="1"/>
      <charset val="128"/>
    </font>
    <font>
      <sz val="14"/>
      <name val="明朝"/>
      <family val="1"/>
      <charset val="128"/>
    </font>
    <font>
      <b/>
      <sz val="14"/>
      <color rgb="FF00B05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1">
    <xf numFmtId="0" fontId="0" fillId="0" borderId="0"/>
    <xf numFmtId="176" fontId="7" fillId="0" borderId="0" applyFill="0" applyBorder="0" applyAlignment="0"/>
    <xf numFmtId="0" fontId="8" fillId="0" borderId="0">
      <alignment horizontal="left"/>
    </xf>
    <xf numFmtId="0" fontId="9" fillId="0" borderId="3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>
      <alignment horizontal="center"/>
    </xf>
    <xf numFmtId="9" fontId="2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0" xfId="0" applyFont="1" applyAlignment="1">
      <alignment shrinkToFit="1"/>
    </xf>
    <xf numFmtId="0" fontId="3" fillId="0" borderId="0" xfId="0" applyFont="1" applyBorder="1" applyAlignment="1">
      <alignment shrinkToFit="1"/>
    </xf>
    <xf numFmtId="3" fontId="17" fillId="0" borderId="2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" fontId="4" fillId="0" borderId="0" xfId="0" applyNumberFormat="1" applyFont="1" applyAlignment="1">
      <alignment vertical="center" shrinkToFit="1"/>
    </xf>
    <xf numFmtId="3" fontId="16" fillId="0" borderId="8" xfId="0" applyNumberFormat="1" applyFont="1" applyFill="1" applyBorder="1" applyAlignment="1">
      <alignment vertical="center" shrinkToFit="1"/>
    </xf>
    <xf numFmtId="3" fontId="4" fillId="0" borderId="9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3" fontId="16" fillId="0" borderId="16" xfId="0" applyNumberFormat="1" applyFont="1" applyFill="1" applyBorder="1" applyAlignment="1">
      <alignment vertical="center" shrinkToFit="1"/>
    </xf>
    <xf numFmtId="3" fontId="17" fillId="0" borderId="1" xfId="0" applyNumberFormat="1" applyFont="1" applyFill="1" applyBorder="1" applyAlignment="1">
      <alignment vertical="center" shrinkToFit="1"/>
    </xf>
    <xf numFmtId="3" fontId="4" fillId="0" borderId="17" xfId="0" applyNumberFormat="1" applyFont="1" applyFill="1" applyBorder="1" applyAlignment="1">
      <alignment vertical="center" shrinkToFit="1"/>
    </xf>
    <xf numFmtId="2" fontId="18" fillId="0" borderId="16" xfId="0" applyNumberFormat="1" applyFont="1" applyFill="1" applyBorder="1" applyAlignment="1">
      <alignment vertical="center" shrinkToFit="1"/>
    </xf>
    <xf numFmtId="2" fontId="19" fillId="0" borderId="1" xfId="0" applyNumberFormat="1" applyFont="1" applyFill="1" applyBorder="1" applyAlignment="1">
      <alignment vertical="center" shrinkToFit="1"/>
    </xf>
    <xf numFmtId="2" fontId="4" fillId="0" borderId="17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" fontId="16" fillId="0" borderId="10" xfId="0" applyNumberFormat="1" applyFont="1" applyFill="1" applyBorder="1" applyAlignment="1">
      <alignment vertical="center" shrinkToFit="1"/>
    </xf>
    <xf numFmtId="3" fontId="17" fillId="0" borderId="11" xfId="0" applyNumberFormat="1" applyFont="1" applyFill="1" applyBorder="1" applyAlignment="1">
      <alignment vertical="center" shrinkToFit="1"/>
    </xf>
    <xf numFmtId="3" fontId="4" fillId="0" borderId="12" xfId="0" applyNumberFormat="1" applyFont="1" applyFill="1" applyBorder="1" applyAlignment="1">
      <alignment vertical="center" shrinkToFit="1"/>
    </xf>
    <xf numFmtId="2" fontId="18" fillId="0" borderId="20" xfId="0" applyNumberFormat="1" applyFont="1" applyFill="1" applyBorder="1" applyAlignment="1">
      <alignment vertical="center" shrinkToFit="1"/>
    </xf>
    <xf numFmtId="2" fontId="19" fillId="0" borderId="21" xfId="0" applyNumberFormat="1" applyFont="1" applyFill="1" applyBorder="1" applyAlignment="1">
      <alignment vertical="center" shrinkToFit="1"/>
    </xf>
    <xf numFmtId="2" fontId="4" fillId="0" borderId="22" xfId="0" applyNumberFormat="1" applyFont="1" applyFill="1" applyBorder="1" applyAlignment="1">
      <alignment vertical="center" shrinkToFit="1"/>
    </xf>
    <xf numFmtId="177" fontId="4" fillId="0" borderId="0" xfId="10" applyNumberFormat="1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15" fillId="0" borderId="0" xfId="0" applyFont="1" applyBorder="1" applyAlignment="1">
      <alignment vertical="center"/>
    </xf>
    <xf numFmtId="0" fontId="14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3" fontId="14" fillId="2" borderId="24" xfId="0" applyNumberFormat="1" applyFont="1" applyFill="1" applyBorder="1" applyAlignment="1">
      <alignment vertical="center" shrinkToFit="1"/>
    </xf>
    <xf numFmtId="3" fontId="15" fillId="2" borderId="25" xfId="0" applyNumberFormat="1" applyFont="1" applyFill="1" applyBorder="1" applyAlignment="1">
      <alignment vertical="center" shrinkToFit="1"/>
    </xf>
    <xf numFmtId="3" fontId="3" fillId="2" borderId="26" xfId="0" applyNumberFormat="1" applyFont="1" applyFill="1" applyBorder="1" applyAlignment="1">
      <alignment vertical="center" shrinkToFit="1"/>
    </xf>
    <xf numFmtId="2" fontId="5" fillId="2" borderId="24" xfId="0" applyNumberFormat="1" applyFont="1" applyFill="1" applyBorder="1" applyAlignment="1">
      <alignment vertical="center" shrinkToFit="1"/>
    </xf>
    <xf numFmtId="2" fontId="6" fillId="2" borderId="25" xfId="0" applyNumberFormat="1" applyFont="1" applyFill="1" applyBorder="1" applyAlignment="1">
      <alignment vertical="center" shrinkToFit="1"/>
    </xf>
    <xf numFmtId="2" fontId="3" fillId="2" borderId="26" xfId="0" applyNumberFormat="1" applyFont="1" applyFill="1" applyBorder="1" applyAlignment="1">
      <alignment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29" xfId="0" applyFont="1" applyFill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left" vertical="center" shrinkToFit="1"/>
    </xf>
  </cellXfs>
  <cellStyles count="11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パーセント" xfId="10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571499</xdr:colOff>
      <xdr:row>0</xdr:row>
      <xdr:rowOff>68036</xdr:rowOff>
    </xdr:from>
    <xdr:to>
      <xdr:col>19</xdr:col>
      <xdr:colOff>666748</xdr:colOff>
      <xdr:row>2</xdr:row>
      <xdr:rowOff>258535</xdr:rowOff>
    </xdr:to>
    <xdr:sp macro="" textlink="">
      <xdr:nvSpPr>
        <xdr:cNvPr id="2" name="円/楕円 1"/>
        <xdr:cNvSpPr/>
      </xdr:nvSpPr>
      <xdr:spPr>
        <a:xfrm>
          <a:off x="13062856" y="68036"/>
          <a:ext cx="830035" cy="81642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latin typeface="+mn-ea"/>
              <a:ea typeface="+mn-ea"/>
            </a:rPr>
            <a:t>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598715</xdr:colOff>
      <xdr:row>0</xdr:row>
      <xdr:rowOff>68035</xdr:rowOff>
    </xdr:from>
    <xdr:to>
      <xdr:col>19</xdr:col>
      <xdr:colOff>693964</xdr:colOff>
      <xdr:row>2</xdr:row>
      <xdr:rowOff>244927</xdr:rowOff>
    </xdr:to>
    <xdr:sp macro="" textlink="">
      <xdr:nvSpPr>
        <xdr:cNvPr id="2" name="円/楕円 1"/>
        <xdr:cNvSpPr/>
      </xdr:nvSpPr>
      <xdr:spPr>
        <a:xfrm>
          <a:off x="13090072" y="68035"/>
          <a:ext cx="830035" cy="802821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rgbClr val="FF0000"/>
              </a:solidFill>
              <a:latin typeface="+mn-ea"/>
              <a:ea typeface="+mn-ea"/>
            </a:rPr>
            <a:t>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598715</xdr:colOff>
      <xdr:row>0</xdr:row>
      <xdr:rowOff>68036</xdr:rowOff>
    </xdr:from>
    <xdr:to>
      <xdr:col>19</xdr:col>
      <xdr:colOff>693964</xdr:colOff>
      <xdr:row>2</xdr:row>
      <xdr:rowOff>258535</xdr:rowOff>
    </xdr:to>
    <xdr:sp macro="" textlink="">
      <xdr:nvSpPr>
        <xdr:cNvPr id="2" name="円/楕円 1"/>
        <xdr:cNvSpPr/>
      </xdr:nvSpPr>
      <xdr:spPr>
        <a:xfrm>
          <a:off x="13090072" y="68036"/>
          <a:ext cx="830035" cy="816428"/>
        </a:xfrm>
        <a:prstGeom prst="ellipse">
          <a:avLst/>
        </a:prstGeom>
        <a:ln>
          <a:solidFill>
            <a:srgbClr val="00B05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rgbClr val="00B050"/>
              </a:solidFill>
              <a:latin typeface="+mn-ea"/>
              <a:ea typeface="+mn-ea"/>
            </a:rPr>
            <a:t>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view="pageBreakPreview" zoomScale="70" zoomScaleNormal="70" zoomScaleSheetLayoutView="70" workbookViewId="0">
      <selection sqref="A1:T2"/>
    </sheetView>
  </sheetViews>
  <sheetFormatPr defaultColWidth="7.69921875" defaultRowHeight="24.95" customHeight="1"/>
  <cols>
    <col min="1" max="20" width="7.69921875" style="6"/>
    <col min="21" max="16384" width="7.69921875" style="5"/>
  </cols>
  <sheetData>
    <row r="1" spans="1:20" s="1" customFormat="1" ht="24.95" customHeight="1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s="1" customFormat="1" ht="24.9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34" customFormat="1" ht="24.95" customHeight="1" thickBot="1">
      <c r="A3" s="33" t="s">
        <v>42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s="1" customFormat="1" ht="24.95" customHeight="1">
      <c r="A4" s="64" t="s">
        <v>26</v>
      </c>
      <c r="B4" s="65"/>
      <c r="C4" s="56" t="s">
        <v>17</v>
      </c>
      <c r="D4" s="57"/>
      <c r="E4" s="58"/>
      <c r="F4" s="56" t="s">
        <v>18</v>
      </c>
      <c r="G4" s="57"/>
      <c r="H4" s="58"/>
      <c r="I4" s="59" t="s">
        <v>21</v>
      </c>
      <c r="J4" s="60"/>
      <c r="K4" s="61"/>
      <c r="L4" s="56" t="s">
        <v>22</v>
      </c>
      <c r="M4" s="57"/>
      <c r="N4" s="58"/>
      <c r="O4" s="56" t="s">
        <v>19</v>
      </c>
      <c r="P4" s="57"/>
      <c r="Q4" s="58"/>
      <c r="R4" s="56" t="s">
        <v>20</v>
      </c>
      <c r="S4" s="57"/>
      <c r="T4" s="58"/>
    </row>
    <row r="5" spans="1:20" s="1" customFormat="1" ht="24.95" customHeight="1" thickBot="1">
      <c r="A5" s="66"/>
      <c r="B5" s="67"/>
      <c r="C5" s="36" t="s">
        <v>0</v>
      </c>
      <c r="D5" s="37" t="s">
        <v>1</v>
      </c>
      <c r="E5" s="38" t="s">
        <v>2</v>
      </c>
      <c r="F5" s="36" t="s">
        <v>0</v>
      </c>
      <c r="G5" s="37" t="s">
        <v>1</v>
      </c>
      <c r="H5" s="38" t="s">
        <v>2</v>
      </c>
      <c r="I5" s="39" t="s">
        <v>0</v>
      </c>
      <c r="J5" s="40" t="s">
        <v>1</v>
      </c>
      <c r="K5" s="41" t="s">
        <v>2</v>
      </c>
      <c r="L5" s="36" t="s">
        <v>0</v>
      </c>
      <c r="M5" s="37" t="s">
        <v>1</v>
      </c>
      <c r="N5" s="38" t="s">
        <v>2</v>
      </c>
      <c r="O5" s="36" t="s">
        <v>0</v>
      </c>
      <c r="P5" s="37" t="s">
        <v>1</v>
      </c>
      <c r="Q5" s="38" t="s">
        <v>2</v>
      </c>
      <c r="R5" s="42" t="s">
        <v>24</v>
      </c>
      <c r="S5" s="43" t="s">
        <v>25</v>
      </c>
      <c r="T5" s="38" t="s">
        <v>2</v>
      </c>
    </row>
    <row r="6" spans="1:20" s="4" customFormat="1" ht="24.95" customHeight="1">
      <c r="A6" s="30" t="s">
        <v>3</v>
      </c>
      <c r="B6" s="28" t="s">
        <v>29</v>
      </c>
      <c r="C6" s="12">
        <v>1920</v>
      </c>
      <c r="D6" s="13">
        <v>2245</v>
      </c>
      <c r="E6" s="14">
        <f t="shared" ref="E6:E19" si="0">C6+D6</f>
        <v>4165</v>
      </c>
      <c r="F6" s="12">
        <v>1915</v>
      </c>
      <c r="G6" s="13">
        <v>2240</v>
      </c>
      <c r="H6" s="14">
        <f t="shared" ref="H6:H19" si="1">F6+G6</f>
        <v>4155</v>
      </c>
      <c r="I6" s="12">
        <v>656</v>
      </c>
      <c r="J6" s="13">
        <v>711</v>
      </c>
      <c r="K6" s="14">
        <f t="shared" ref="K6:K19" si="2">I6+J6</f>
        <v>1367</v>
      </c>
      <c r="L6" s="12">
        <v>318</v>
      </c>
      <c r="M6" s="13">
        <v>454</v>
      </c>
      <c r="N6" s="14">
        <f>SUM(L6:M6)</f>
        <v>772</v>
      </c>
      <c r="O6" s="12">
        <f>SUM(I6,L6)</f>
        <v>974</v>
      </c>
      <c r="P6" s="13">
        <f>SUM(J6,M6)</f>
        <v>1165</v>
      </c>
      <c r="Q6" s="14">
        <f t="shared" ref="Q6:Q19" si="3">SUM(O6:P6)</f>
        <v>2139</v>
      </c>
      <c r="R6" s="15">
        <f>ROUND(O6/F6*100,2)</f>
        <v>50.86</v>
      </c>
      <c r="S6" s="16">
        <f>ROUND(P6/G6*100,2)</f>
        <v>52.01</v>
      </c>
      <c r="T6" s="17">
        <f>ROUND(Q6/H6*100,2)</f>
        <v>51.48</v>
      </c>
    </row>
    <row r="7" spans="1:20" s="4" customFormat="1" ht="24.95" customHeight="1">
      <c r="A7" s="31" t="s">
        <v>4</v>
      </c>
      <c r="B7" s="29" t="s">
        <v>30</v>
      </c>
      <c r="C7" s="9">
        <v>232</v>
      </c>
      <c r="D7" s="3">
        <v>237</v>
      </c>
      <c r="E7" s="10">
        <f t="shared" si="0"/>
        <v>469</v>
      </c>
      <c r="F7" s="9">
        <v>232</v>
      </c>
      <c r="G7" s="3">
        <v>237</v>
      </c>
      <c r="H7" s="10">
        <f t="shared" si="1"/>
        <v>469</v>
      </c>
      <c r="I7" s="9">
        <v>97</v>
      </c>
      <c r="J7" s="3">
        <v>90</v>
      </c>
      <c r="K7" s="10">
        <f t="shared" si="2"/>
        <v>187</v>
      </c>
      <c r="L7" s="9">
        <v>29</v>
      </c>
      <c r="M7" s="3">
        <v>40</v>
      </c>
      <c r="N7" s="10">
        <f>SUM(L7:M7)</f>
        <v>69</v>
      </c>
      <c r="O7" s="9">
        <f t="shared" ref="O7:O19" si="4">SUM(I7,L7)</f>
        <v>126</v>
      </c>
      <c r="P7" s="3">
        <f t="shared" ref="P7:P19" si="5">SUM(J7,M7)</f>
        <v>130</v>
      </c>
      <c r="Q7" s="10">
        <f t="shared" si="3"/>
        <v>256</v>
      </c>
      <c r="R7" s="15">
        <f t="shared" ref="R7:R19" si="6">ROUND(O7/F7*100,2)</f>
        <v>54.31</v>
      </c>
      <c r="S7" s="16">
        <f t="shared" ref="S7:S19" si="7">ROUND(P7/G7*100,2)</f>
        <v>54.85</v>
      </c>
      <c r="T7" s="17">
        <f t="shared" ref="T7:T19" si="8">ROUND(Q7/H7*100,2)</f>
        <v>54.58</v>
      </c>
    </row>
    <row r="8" spans="1:20" s="4" customFormat="1" ht="24.95" customHeight="1">
      <c r="A8" s="31" t="s">
        <v>5</v>
      </c>
      <c r="B8" s="29" t="s">
        <v>45</v>
      </c>
      <c r="C8" s="9">
        <v>2702</v>
      </c>
      <c r="D8" s="3">
        <v>3060</v>
      </c>
      <c r="E8" s="10">
        <f t="shared" si="0"/>
        <v>5762</v>
      </c>
      <c r="F8" s="9">
        <v>2694</v>
      </c>
      <c r="G8" s="3">
        <v>3054</v>
      </c>
      <c r="H8" s="10">
        <f t="shared" si="1"/>
        <v>5748</v>
      </c>
      <c r="I8" s="9">
        <v>941</v>
      </c>
      <c r="J8" s="3">
        <v>1014</v>
      </c>
      <c r="K8" s="10">
        <f t="shared" si="2"/>
        <v>1955</v>
      </c>
      <c r="L8" s="9">
        <v>579</v>
      </c>
      <c r="M8" s="3">
        <v>708</v>
      </c>
      <c r="N8" s="10">
        <f t="shared" ref="N8:N19" si="9">SUM(L8:M8)</f>
        <v>1287</v>
      </c>
      <c r="O8" s="9">
        <f t="shared" si="4"/>
        <v>1520</v>
      </c>
      <c r="P8" s="3">
        <f t="shared" si="5"/>
        <v>1722</v>
      </c>
      <c r="Q8" s="10">
        <f t="shared" si="3"/>
        <v>3242</v>
      </c>
      <c r="R8" s="15">
        <f t="shared" si="6"/>
        <v>56.42</v>
      </c>
      <c r="S8" s="16">
        <f t="shared" si="7"/>
        <v>56.39</v>
      </c>
      <c r="T8" s="17">
        <f t="shared" si="8"/>
        <v>56.4</v>
      </c>
    </row>
    <row r="9" spans="1:20" s="4" customFormat="1" ht="24.95" customHeight="1">
      <c r="A9" s="31" t="s">
        <v>6</v>
      </c>
      <c r="B9" s="29" t="s">
        <v>31</v>
      </c>
      <c r="C9" s="9">
        <v>1064</v>
      </c>
      <c r="D9" s="3">
        <v>1174</v>
      </c>
      <c r="E9" s="10">
        <f t="shared" si="0"/>
        <v>2238</v>
      </c>
      <c r="F9" s="9">
        <v>1060</v>
      </c>
      <c r="G9" s="3">
        <v>1173</v>
      </c>
      <c r="H9" s="10">
        <f t="shared" si="1"/>
        <v>2233</v>
      </c>
      <c r="I9" s="9">
        <v>397</v>
      </c>
      <c r="J9" s="3">
        <v>367</v>
      </c>
      <c r="K9" s="10">
        <f t="shared" si="2"/>
        <v>764</v>
      </c>
      <c r="L9" s="9">
        <v>260</v>
      </c>
      <c r="M9" s="3">
        <v>311</v>
      </c>
      <c r="N9" s="10">
        <f t="shared" si="9"/>
        <v>571</v>
      </c>
      <c r="O9" s="9">
        <f t="shared" si="4"/>
        <v>657</v>
      </c>
      <c r="P9" s="3">
        <f t="shared" si="5"/>
        <v>678</v>
      </c>
      <c r="Q9" s="10">
        <f t="shared" si="3"/>
        <v>1335</v>
      </c>
      <c r="R9" s="15">
        <f t="shared" si="6"/>
        <v>61.98</v>
      </c>
      <c r="S9" s="16">
        <f t="shared" si="7"/>
        <v>57.8</v>
      </c>
      <c r="T9" s="17">
        <f t="shared" si="8"/>
        <v>59.79</v>
      </c>
    </row>
    <row r="10" spans="1:20" s="4" customFormat="1" ht="24.95" customHeight="1">
      <c r="A10" s="31" t="s">
        <v>7</v>
      </c>
      <c r="B10" s="29" t="s">
        <v>32</v>
      </c>
      <c r="C10" s="9">
        <v>1421</v>
      </c>
      <c r="D10" s="3">
        <v>1840</v>
      </c>
      <c r="E10" s="10">
        <f t="shared" si="0"/>
        <v>3261</v>
      </c>
      <c r="F10" s="9">
        <v>1416</v>
      </c>
      <c r="G10" s="3">
        <v>1834</v>
      </c>
      <c r="H10" s="10">
        <f t="shared" si="1"/>
        <v>3250</v>
      </c>
      <c r="I10" s="9">
        <v>534</v>
      </c>
      <c r="J10" s="3">
        <v>670</v>
      </c>
      <c r="K10" s="10">
        <f t="shared" si="2"/>
        <v>1204</v>
      </c>
      <c r="L10" s="9">
        <v>242</v>
      </c>
      <c r="M10" s="3">
        <v>316</v>
      </c>
      <c r="N10" s="10">
        <f t="shared" si="9"/>
        <v>558</v>
      </c>
      <c r="O10" s="9">
        <f t="shared" si="4"/>
        <v>776</v>
      </c>
      <c r="P10" s="3">
        <f t="shared" si="5"/>
        <v>986</v>
      </c>
      <c r="Q10" s="10">
        <f t="shared" si="3"/>
        <v>1762</v>
      </c>
      <c r="R10" s="15">
        <f t="shared" si="6"/>
        <v>54.8</v>
      </c>
      <c r="S10" s="16">
        <f t="shared" si="7"/>
        <v>53.76</v>
      </c>
      <c r="T10" s="17">
        <f t="shared" si="8"/>
        <v>54.22</v>
      </c>
    </row>
    <row r="11" spans="1:20" s="4" customFormat="1" ht="24.95" customHeight="1">
      <c r="A11" s="31" t="s">
        <v>8</v>
      </c>
      <c r="B11" s="29" t="s">
        <v>28</v>
      </c>
      <c r="C11" s="9">
        <v>546</v>
      </c>
      <c r="D11" s="3">
        <v>651</v>
      </c>
      <c r="E11" s="10">
        <f t="shared" si="0"/>
        <v>1197</v>
      </c>
      <c r="F11" s="9">
        <v>545</v>
      </c>
      <c r="G11" s="3">
        <v>649</v>
      </c>
      <c r="H11" s="10">
        <f t="shared" si="1"/>
        <v>1194</v>
      </c>
      <c r="I11" s="9">
        <v>198</v>
      </c>
      <c r="J11" s="3">
        <v>216</v>
      </c>
      <c r="K11" s="10">
        <f t="shared" si="2"/>
        <v>414</v>
      </c>
      <c r="L11" s="9">
        <v>110</v>
      </c>
      <c r="M11" s="3">
        <v>144</v>
      </c>
      <c r="N11" s="10">
        <f t="shared" si="9"/>
        <v>254</v>
      </c>
      <c r="O11" s="9">
        <f t="shared" si="4"/>
        <v>308</v>
      </c>
      <c r="P11" s="3">
        <f t="shared" si="5"/>
        <v>360</v>
      </c>
      <c r="Q11" s="10">
        <f t="shared" si="3"/>
        <v>668</v>
      </c>
      <c r="R11" s="15">
        <f t="shared" si="6"/>
        <v>56.51</v>
      </c>
      <c r="S11" s="16">
        <f t="shared" si="7"/>
        <v>55.47</v>
      </c>
      <c r="T11" s="17">
        <f t="shared" si="8"/>
        <v>55.95</v>
      </c>
    </row>
    <row r="12" spans="1:20" s="4" customFormat="1" ht="24.95" customHeight="1">
      <c r="A12" s="31" t="s">
        <v>9</v>
      </c>
      <c r="B12" s="29" t="s">
        <v>33</v>
      </c>
      <c r="C12" s="9">
        <v>258</v>
      </c>
      <c r="D12" s="3">
        <v>284</v>
      </c>
      <c r="E12" s="10">
        <f t="shared" si="0"/>
        <v>542</v>
      </c>
      <c r="F12" s="9">
        <v>258</v>
      </c>
      <c r="G12" s="3">
        <v>283</v>
      </c>
      <c r="H12" s="10">
        <f t="shared" si="1"/>
        <v>541</v>
      </c>
      <c r="I12" s="9">
        <v>96</v>
      </c>
      <c r="J12" s="3">
        <v>103</v>
      </c>
      <c r="K12" s="10">
        <f t="shared" si="2"/>
        <v>199</v>
      </c>
      <c r="L12" s="9">
        <v>59</v>
      </c>
      <c r="M12" s="3">
        <v>78</v>
      </c>
      <c r="N12" s="10">
        <f t="shared" si="9"/>
        <v>137</v>
      </c>
      <c r="O12" s="9">
        <f t="shared" si="4"/>
        <v>155</v>
      </c>
      <c r="P12" s="3">
        <f t="shared" si="5"/>
        <v>181</v>
      </c>
      <c r="Q12" s="10">
        <f t="shared" si="3"/>
        <v>336</v>
      </c>
      <c r="R12" s="15">
        <f t="shared" si="6"/>
        <v>60.08</v>
      </c>
      <c r="S12" s="16">
        <f t="shared" si="7"/>
        <v>63.96</v>
      </c>
      <c r="T12" s="17">
        <f t="shared" si="8"/>
        <v>62.11</v>
      </c>
    </row>
    <row r="13" spans="1:20" s="4" customFormat="1" ht="24.95" customHeight="1">
      <c r="A13" s="31" t="s">
        <v>10</v>
      </c>
      <c r="B13" s="29" t="s">
        <v>34</v>
      </c>
      <c r="C13" s="9">
        <v>474</v>
      </c>
      <c r="D13" s="3">
        <v>511</v>
      </c>
      <c r="E13" s="10">
        <f t="shared" si="0"/>
        <v>985</v>
      </c>
      <c r="F13" s="9">
        <v>473</v>
      </c>
      <c r="G13" s="3">
        <v>507</v>
      </c>
      <c r="H13" s="10">
        <f t="shared" si="1"/>
        <v>980</v>
      </c>
      <c r="I13" s="9">
        <v>145</v>
      </c>
      <c r="J13" s="3">
        <v>127</v>
      </c>
      <c r="K13" s="10">
        <f t="shared" si="2"/>
        <v>272</v>
      </c>
      <c r="L13" s="9">
        <v>90</v>
      </c>
      <c r="M13" s="3">
        <v>142</v>
      </c>
      <c r="N13" s="10">
        <f t="shared" si="9"/>
        <v>232</v>
      </c>
      <c r="O13" s="9">
        <f t="shared" si="4"/>
        <v>235</v>
      </c>
      <c r="P13" s="3">
        <f t="shared" si="5"/>
        <v>269</v>
      </c>
      <c r="Q13" s="10">
        <f t="shared" si="3"/>
        <v>504</v>
      </c>
      <c r="R13" s="15">
        <f t="shared" si="6"/>
        <v>49.68</v>
      </c>
      <c r="S13" s="16">
        <f t="shared" si="7"/>
        <v>53.06</v>
      </c>
      <c r="T13" s="17">
        <f t="shared" si="8"/>
        <v>51.43</v>
      </c>
    </row>
    <row r="14" spans="1:20" s="4" customFormat="1" ht="24.95" customHeight="1">
      <c r="A14" s="31" t="s">
        <v>11</v>
      </c>
      <c r="B14" s="29" t="s">
        <v>35</v>
      </c>
      <c r="C14" s="9">
        <v>314</v>
      </c>
      <c r="D14" s="3">
        <v>323</v>
      </c>
      <c r="E14" s="10">
        <f t="shared" si="0"/>
        <v>637</v>
      </c>
      <c r="F14" s="9">
        <v>314</v>
      </c>
      <c r="G14" s="3">
        <v>322</v>
      </c>
      <c r="H14" s="10">
        <f t="shared" si="1"/>
        <v>636</v>
      </c>
      <c r="I14" s="9">
        <v>130</v>
      </c>
      <c r="J14" s="3">
        <v>124</v>
      </c>
      <c r="K14" s="10">
        <f t="shared" si="2"/>
        <v>254</v>
      </c>
      <c r="L14" s="9">
        <v>49</v>
      </c>
      <c r="M14" s="3">
        <v>47</v>
      </c>
      <c r="N14" s="10">
        <f t="shared" si="9"/>
        <v>96</v>
      </c>
      <c r="O14" s="9">
        <f t="shared" si="4"/>
        <v>179</v>
      </c>
      <c r="P14" s="3">
        <f t="shared" si="5"/>
        <v>171</v>
      </c>
      <c r="Q14" s="10">
        <f t="shared" si="3"/>
        <v>350</v>
      </c>
      <c r="R14" s="15">
        <f t="shared" si="6"/>
        <v>57.01</v>
      </c>
      <c r="S14" s="16">
        <f t="shared" si="7"/>
        <v>53.11</v>
      </c>
      <c r="T14" s="17">
        <f t="shared" si="8"/>
        <v>55.03</v>
      </c>
    </row>
    <row r="15" spans="1:20" s="4" customFormat="1" ht="24.95" customHeight="1">
      <c r="A15" s="31" t="s">
        <v>12</v>
      </c>
      <c r="B15" s="29" t="s">
        <v>46</v>
      </c>
      <c r="C15" s="9">
        <v>1930</v>
      </c>
      <c r="D15" s="3">
        <v>2158</v>
      </c>
      <c r="E15" s="10">
        <f t="shared" si="0"/>
        <v>4088</v>
      </c>
      <c r="F15" s="9">
        <v>1922</v>
      </c>
      <c r="G15" s="3">
        <v>2157</v>
      </c>
      <c r="H15" s="10">
        <f t="shared" si="1"/>
        <v>4079</v>
      </c>
      <c r="I15" s="9">
        <v>682</v>
      </c>
      <c r="J15" s="3">
        <v>698</v>
      </c>
      <c r="K15" s="10">
        <f t="shared" si="2"/>
        <v>1380</v>
      </c>
      <c r="L15" s="9">
        <v>379</v>
      </c>
      <c r="M15" s="3">
        <v>456</v>
      </c>
      <c r="N15" s="10">
        <f t="shared" si="9"/>
        <v>835</v>
      </c>
      <c r="O15" s="9">
        <f t="shared" si="4"/>
        <v>1061</v>
      </c>
      <c r="P15" s="3">
        <f t="shared" si="5"/>
        <v>1154</v>
      </c>
      <c r="Q15" s="10">
        <f t="shared" si="3"/>
        <v>2215</v>
      </c>
      <c r="R15" s="15">
        <f t="shared" si="6"/>
        <v>55.2</v>
      </c>
      <c r="S15" s="16">
        <f t="shared" si="7"/>
        <v>53.5</v>
      </c>
      <c r="T15" s="17">
        <f t="shared" si="8"/>
        <v>54.3</v>
      </c>
    </row>
    <row r="16" spans="1:20" s="4" customFormat="1" ht="24.95" customHeight="1">
      <c r="A16" s="31" t="s">
        <v>13</v>
      </c>
      <c r="B16" s="29" t="s">
        <v>36</v>
      </c>
      <c r="C16" s="9">
        <v>1777</v>
      </c>
      <c r="D16" s="3">
        <v>1887</v>
      </c>
      <c r="E16" s="10">
        <f t="shared" si="0"/>
        <v>3664</v>
      </c>
      <c r="F16" s="9">
        <v>1767</v>
      </c>
      <c r="G16" s="3">
        <v>1883</v>
      </c>
      <c r="H16" s="10">
        <f t="shared" si="1"/>
        <v>3650</v>
      </c>
      <c r="I16" s="9">
        <v>589</v>
      </c>
      <c r="J16" s="3">
        <v>548</v>
      </c>
      <c r="K16" s="10">
        <f t="shared" si="2"/>
        <v>1137</v>
      </c>
      <c r="L16" s="9">
        <v>359</v>
      </c>
      <c r="M16" s="3">
        <v>442</v>
      </c>
      <c r="N16" s="10">
        <f t="shared" si="9"/>
        <v>801</v>
      </c>
      <c r="O16" s="9">
        <f t="shared" si="4"/>
        <v>948</v>
      </c>
      <c r="P16" s="3">
        <f t="shared" si="5"/>
        <v>990</v>
      </c>
      <c r="Q16" s="10">
        <f t="shared" si="3"/>
        <v>1938</v>
      </c>
      <c r="R16" s="15">
        <f t="shared" si="6"/>
        <v>53.65</v>
      </c>
      <c r="S16" s="16">
        <f t="shared" si="7"/>
        <v>52.58</v>
      </c>
      <c r="T16" s="17">
        <f t="shared" si="8"/>
        <v>53.1</v>
      </c>
    </row>
    <row r="17" spans="1:20" s="4" customFormat="1" ht="24.95" customHeight="1">
      <c r="A17" s="31" t="s">
        <v>14</v>
      </c>
      <c r="B17" s="29" t="s">
        <v>37</v>
      </c>
      <c r="C17" s="9">
        <v>125</v>
      </c>
      <c r="D17" s="3">
        <v>128</v>
      </c>
      <c r="E17" s="10">
        <f t="shared" si="0"/>
        <v>253</v>
      </c>
      <c r="F17" s="9">
        <v>125</v>
      </c>
      <c r="G17" s="3">
        <v>128</v>
      </c>
      <c r="H17" s="10">
        <f t="shared" si="1"/>
        <v>253</v>
      </c>
      <c r="I17" s="9">
        <v>46</v>
      </c>
      <c r="J17" s="3">
        <v>28</v>
      </c>
      <c r="K17" s="10">
        <f t="shared" si="2"/>
        <v>74</v>
      </c>
      <c r="L17" s="9">
        <v>32</v>
      </c>
      <c r="M17" s="3">
        <v>40</v>
      </c>
      <c r="N17" s="10">
        <f t="shared" si="9"/>
        <v>72</v>
      </c>
      <c r="O17" s="9">
        <f t="shared" si="4"/>
        <v>78</v>
      </c>
      <c r="P17" s="3">
        <f t="shared" si="5"/>
        <v>68</v>
      </c>
      <c r="Q17" s="10">
        <f t="shared" si="3"/>
        <v>146</v>
      </c>
      <c r="R17" s="15">
        <f t="shared" si="6"/>
        <v>62.4</v>
      </c>
      <c r="S17" s="16">
        <f t="shared" si="7"/>
        <v>53.13</v>
      </c>
      <c r="T17" s="17">
        <f t="shared" si="8"/>
        <v>57.71</v>
      </c>
    </row>
    <row r="18" spans="1:20" s="4" customFormat="1" ht="24.95" customHeight="1">
      <c r="A18" s="31" t="s">
        <v>15</v>
      </c>
      <c r="B18" s="29" t="s">
        <v>38</v>
      </c>
      <c r="C18" s="9">
        <v>139</v>
      </c>
      <c r="D18" s="3">
        <v>152</v>
      </c>
      <c r="E18" s="10">
        <f t="shared" si="0"/>
        <v>291</v>
      </c>
      <c r="F18" s="9">
        <v>137</v>
      </c>
      <c r="G18" s="3">
        <v>151</v>
      </c>
      <c r="H18" s="10">
        <f t="shared" si="1"/>
        <v>288</v>
      </c>
      <c r="I18" s="9">
        <v>42</v>
      </c>
      <c r="J18" s="3">
        <v>46</v>
      </c>
      <c r="K18" s="10">
        <f t="shared" si="2"/>
        <v>88</v>
      </c>
      <c r="L18" s="9">
        <v>40</v>
      </c>
      <c r="M18" s="3">
        <v>51</v>
      </c>
      <c r="N18" s="10">
        <f t="shared" si="9"/>
        <v>91</v>
      </c>
      <c r="O18" s="9">
        <f t="shared" si="4"/>
        <v>82</v>
      </c>
      <c r="P18" s="3">
        <f t="shared" si="5"/>
        <v>97</v>
      </c>
      <c r="Q18" s="10">
        <f t="shared" si="3"/>
        <v>179</v>
      </c>
      <c r="R18" s="15">
        <f t="shared" si="6"/>
        <v>59.85</v>
      </c>
      <c r="S18" s="16">
        <f t="shared" si="7"/>
        <v>64.239999999999995</v>
      </c>
      <c r="T18" s="17">
        <f t="shared" si="8"/>
        <v>62.15</v>
      </c>
    </row>
    <row r="19" spans="1:20" s="4" customFormat="1" ht="24.95" customHeight="1" thickBot="1">
      <c r="A19" s="32" t="s">
        <v>16</v>
      </c>
      <c r="B19" s="29" t="s">
        <v>39</v>
      </c>
      <c r="C19" s="9">
        <v>246</v>
      </c>
      <c r="D19" s="3">
        <v>309</v>
      </c>
      <c r="E19" s="10">
        <f t="shared" si="0"/>
        <v>555</v>
      </c>
      <c r="F19" s="9">
        <v>246</v>
      </c>
      <c r="G19" s="3">
        <v>309</v>
      </c>
      <c r="H19" s="10">
        <f t="shared" si="1"/>
        <v>555</v>
      </c>
      <c r="I19" s="9">
        <v>74</v>
      </c>
      <c r="J19" s="3">
        <v>68</v>
      </c>
      <c r="K19" s="10">
        <f t="shared" si="2"/>
        <v>142</v>
      </c>
      <c r="L19" s="9">
        <v>54</v>
      </c>
      <c r="M19" s="3">
        <v>68</v>
      </c>
      <c r="N19" s="10">
        <f t="shared" si="9"/>
        <v>122</v>
      </c>
      <c r="O19" s="9">
        <f t="shared" si="4"/>
        <v>128</v>
      </c>
      <c r="P19" s="3">
        <f t="shared" si="5"/>
        <v>136</v>
      </c>
      <c r="Q19" s="10">
        <f t="shared" si="3"/>
        <v>264</v>
      </c>
      <c r="R19" s="15">
        <f t="shared" si="6"/>
        <v>52.03</v>
      </c>
      <c r="S19" s="16">
        <f t="shared" si="7"/>
        <v>44.01</v>
      </c>
      <c r="T19" s="17">
        <f t="shared" si="8"/>
        <v>47.57</v>
      </c>
    </row>
    <row r="20" spans="1:20" ht="24.95" customHeight="1" thickBot="1">
      <c r="A20" s="62" t="s">
        <v>2</v>
      </c>
      <c r="B20" s="63"/>
      <c r="C20" s="44">
        <f t="shared" ref="C20:K20" si="10">SUM(C6:C19)</f>
        <v>13148</v>
      </c>
      <c r="D20" s="45">
        <f t="shared" si="10"/>
        <v>14959</v>
      </c>
      <c r="E20" s="46">
        <f t="shared" si="10"/>
        <v>28107</v>
      </c>
      <c r="F20" s="44">
        <f t="shared" si="10"/>
        <v>13104</v>
      </c>
      <c r="G20" s="45">
        <f t="shared" si="10"/>
        <v>14927</v>
      </c>
      <c r="H20" s="46">
        <f t="shared" si="10"/>
        <v>28031</v>
      </c>
      <c r="I20" s="44">
        <f t="shared" si="10"/>
        <v>4627</v>
      </c>
      <c r="J20" s="45">
        <f t="shared" si="10"/>
        <v>4810</v>
      </c>
      <c r="K20" s="46">
        <f t="shared" si="10"/>
        <v>9437</v>
      </c>
      <c r="L20" s="44">
        <f t="shared" ref="L20:Q20" si="11">SUM(L6:L19)</f>
        <v>2600</v>
      </c>
      <c r="M20" s="45">
        <f t="shared" si="11"/>
        <v>3297</v>
      </c>
      <c r="N20" s="46">
        <f t="shared" si="11"/>
        <v>5897</v>
      </c>
      <c r="O20" s="44">
        <f t="shared" si="11"/>
        <v>7227</v>
      </c>
      <c r="P20" s="45">
        <f t="shared" si="11"/>
        <v>8107</v>
      </c>
      <c r="Q20" s="46">
        <f t="shared" si="11"/>
        <v>15334</v>
      </c>
      <c r="R20" s="47">
        <f>ROUND(O20/F20*100,2)</f>
        <v>55.15</v>
      </c>
      <c r="S20" s="48">
        <f t="shared" ref="S20" si="12">ROUND(P20/G20*100,2)</f>
        <v>54.31</v>
      </c>
      <c r="T20" s="49">
        <f t="shared" ref="T20" si="13">ROUND(Q20/H20*100,2)</f>
        <v>54.7</v>
      </c>
    </row>
    <row r="21" spans="1:20" ht="9.9499999999999993" customHeight="1" thickBot="1">
      <c r="A21" s="7"/>
      <c r="B21" s="27"/>
      <c r="C21" s="7"/>
      <c r="D21" s="7"/>
      <c r="E21" s="7"/>
      <c r="F21" s="7"/>
      <c r="G21" s="11"/>
      <c r="H21" s="55"/>
      <c r="I21" s="55"/>
      <c r="J21" s="55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24.95" customHeight="1">
      <c r="A22" s="64" t="s">
        <v>27</v>
      </c>
      <c r="B22" s="65"/>
      <c r="C22" s="56" t="s">
        <v>17</v>
      </c>
      <c r="D22" s="57"/>
      <c r="E22" s="58"/>
      <c r="F22" s="56" t="s">
        <v>18</v>
      </c>
      <c r="G22" s="57"/>
      <c r="H22" s="58"/>
      <c r="I22" s="59" t="s">
        <v>21</v>
      </c>
      <c r="J22" s="60"/>
      <c r="K22" s="61"/>
      <c r="L22" s="56" t="s">
        <v>22</v>
      </c>
      <c r="M22" s="57"/>
      <c r="N22" s="58"/>
      <c r="O22" s="56" t="s">
        <v>19</v>
      </c>
      <c r="P22" s="57"/>
      <c r="Q22" s="58"/>
      <c r="R22" s="56" t="s">
        <v>20</v>
      </c>
      <c r="S22" s="57"/>
      <c r="T22" s="58"/>
    </row>
    <row r="23" spans="1:20" ht="24.95" customHeight="1" thickBot="1">
      <c r="A23" s="66"/>
      <c r="B23" s="67"/>
      <c r="C23" s="36" t="s">
        <v>0</v>
      </c>
      <c r="D23" s="37" t="s">
        <v>1</v>
      </c>
      <c r="E23" s="38" t="s">
        <v>2</v>
      </c>
      <c r="F23" s="36" t="s">
        <v>0</v>
      </c>
      <c r="G23" s="37" t="s">
        <v>1</v>
      </c>
      <c r="H23" s="38" t="s">
        <v>2</v>
      </c>
      <c r="I23" s="39" t="s">
        <v>0</v>
      </c>
      <c r="J23" s="40" t="s">
        <v>1</v>
      </c>
      <c r="K23" s="41" t="s">
        <v>2</v>
      </c>
      <c r="L23" s="36" t="s">
        <v>0</v>
      </c>
      <c r="M23" s="37" t="s">
        <v>1</v>
      </c>
      <c r="N23" s="38" t="s">
        <v>2</v>
      </c>
      <c r="O23" s="36" t="s">
        <v>0</v>
      </c>
      <c r="P23" s="37" t="s">
        <v>1</v>
      </c>
      <c r="Q23" s="38" t="s">
        <v>2</v>
      </c>
      <c r="R23" s="42" t="s">
        <v>24</v>
      </c>
      <c r="S23" s="43" t="s">
        <v>25</v>
      </c>
      <c r="T23" s="38" t="s">
        <v>2</v>
      </c>
    </row>
    <row r="24" spans="1:20" ht="24.95" customHeight="1" thickBot="1">
      <c r="A24" s="30" t="s">
        <v>5</v>
      </c>
      <c r="B24" s="29" t="s">
        <v>45</v>
      </c>
      <c r="C24" s="20">
        <v>7</v>
      </c>
      <c r="D24" s="21">
        <v>6</v>
      </c>
      <c r="E24" s="22">
        <f>C24+D24</f>
        <v>13</v>
      </c>
      <c r="F24" s="20">
        <v>7</v>
      </c>
      <c r="G24" s="21">
        <v>6</v>
      </c>
      <c r="H24" s="22">
        <f>F24+G24</f>
        <v>13</v>
      </c>
      <c r="I24" s="20">
        <v>0</v>
      </c>
      <c r="J24" s="21">
        <v>1</v>
      </c>
      <c r="K24" s="22">
        <f>I24+J24</f>
        <v>1</v>
      </c>
      <c r="L24" s="20">
        <v>0</v>
      </c>
      <c r="M24" s="21">
        <v>0</v>
      </c>
      <c r="N24" s="22">
        <f t="shared" ref="N24" si="14">SUM(L24:M24)</f>
        <v>0</v>
      </c>
      <c r="O24" s="20">
        <f t="shared" ref="O24" si="15">SUM(I24,L24)</f>
        <v>0</v>
      </c>
      <c r="P24" s="21">
        <f t="shared" ref="P24" si="16">SUM(J24,M24)</f>
        <v>1</v>
      </c>
      <c r="Q24" s="22">
        <f t="shared" ref="Q24" si="17">SUM(K24,N24)</f>
        <v>1</v>
      </c>
      <c r="R24" s="23">
        <f>ROUND(O24/F24*100,2)</f>
        <v>0</v>
      </c>
      <c r="S24" s="24">
        <f>ROUND(P24/G24*100,2)</f>
        <v>16.670000000000002</v>
      </c>
      <c r="T24" s="25">
        <f>ROUND(Q24/H24*100,2)</f>
        <v>7.69</v>
      </c>
    </row>
    <row r="25" spans="1:20" ht="9.9499999999999993" customHeight="1" thickBot="1"/>
    <row r="26" spans="1:20" ht="24.95" customHeight="1">
      <c r="A26" s="68" t="s">
        <v>40</v>
      </c>
      <c r="B26" s="69"/>
      <c r="C26" s="56" t="s">
        <v>17</v>
      </c>
      <c r="D26" s="57"/>
      <c r="E26" s="58"/>
      <c r="F26" s="56" t="s">
        <v>18</v>
      </c>
      <c r="G26" s="57"/>
      <c r="H26" s="58"/>
      <c r="I26" s="59" t="s">
        <v>21</v>
      </c>
      <c r="J26" s="60"/>
      <c r="K26" s="61"/>
      <c r="L26" s="56" t="s">
        <v>22</v>
      </c>
      <c r="M26" s="57"/>
      <c r="N26" s="58"/>
      <c r="O26" s="56" t="s">
        <v>19</v>
      </c>
      <c r="P26" s="57"/>
      <c r="Q26" s="58"/>
      <c r="R26" s="56" t="s">
        <v>20</v>
      </c>
      <c r="S26" s="57"/>
      <c r="T26" s="58"/>
    </row>
    <row r="27" spans="1:20" ht="24.95" customHeight="1" thickBot="1">
      <c r="A27" s="70"/>
      <c r="B27" s="71"/>
      <c r="C27" s="36" t="s">
        <v>0</v>
      </c>
      <c r="D27" s="37" t="s">
        <v>1</v>
      </c>
      <c r="E27" s="38" t="s">
        <v>2</v>
      </c>
      <c r="F27" s="36" t="s">
        <v>0</v>
      </c>
      <c r="G27" s="37" t="s">
        <v>1</v>
      </c>
      <c r="H27" s="38" t="s">
        <v>2</v>
      </c>
      <c r="I27" s="39" t="s">
        <v>0</v>
      </c>
      <c r="J27" s="40" t="s">
        <v>1</v>
      </c>
      <c r="K27" s="41" t="s">
        <v>2</v>
      </c>
      <c r="L27" s="36" t="s">
        <v>0</v>
      </c>
      <c r="M27" s="37" t="s">
        <v>1</v>
      </c>
      <c r="N27" s="38" t="s">
        <v>2</v>
      </c>
      <c r="O27" s="36" t="s">
        <v>0</v>
      </c>
      <c r="P27" s="37" t="s">
        <v>1</v>
      </c>
      <c r="Q27" s="38" t="s">
        <v>2</v>
      </c>
      <c r="R27" s="42" t="s">
        <v>24</v>
      </c>
      <c r="S27" s="43" t="s">
        <v>25</v>
      </c>
      <c r="T27" s="38" t="s">
        <v>2</v>
      </c>
    </row>
    <row r="28" spans="1:20" ht="24.95" customHeight="1" thickBot="1">
      <c r="A28" s="52" t="s">
        <v>41</v>
      </c>
      <c r="B28" s="53"/>
      <c r="C28" s="20">
        <f t="shared" ref="C28:Q28" si="18">SUM(C20,C24)</f>
        <v>13155</v>
      </c>
      <c r="D28" s="21">
        <f t="shared" si="18"/>
        <v>14965</v>
      </c>
      <c r="E28" s="22">
        <f t="shared" si="18"/>
        <v>28120</v>
      </c>
      <c r="F28" s="20">
        <f t="shared" si="18"/>
        <v>13111</v>
      </c>
      <c r="G28" s="21">
        <f t="shared" si="18"/>
        <v>14933</v>
      </c>
      <c r="H28" s="22">
        <f t="shared" si="18"/>
        <v>28044</v>
      </c>
      <c r="I28" s="20">
        <f t="shared" si="18"/>
        <v>4627</v>
      </c>
      <c r="J28" s="21">
        <f t="shared" si="18"/>
        <v>4811</v>
      </c>
      <c r="K28" s="22">
        <f t="shared" si="18"/>
        <v>9438</v>
      </c>
      <c r="L28" s="20">
        <f t="shared" si="18"/>
        <v>2600</v>
      </c>
      <c r="M28" s="21">
        <f t="shared" si="18"/>
        <v>3297</v>
      </c>
      <c r="N28" s="22">
        <f t="shared" si="18"/>
        <v>5897</v>
      </c>
      <c r="O28" s="20">
        <f t="shared" si="18"/>
        <v>7227</v>
      </c>
      <c r="P28" s="21">
        <f t="shared" si="18"/>
        <v>8108</v>
      </c>
      <c r="Q28" s="22">
        <f t="shared" si="18"/>
        <v>15335</v>
      </c>
      <c r="R28" s="23">
        <f>ROUND(O28/F28*100,2)</f>
        <v>55.12</v>
      </c>
      <c r="S28" s="24">
        <f>ROUND(P28/G28*100,2)</f>
        <v>54.3</v>
      </c>
      <c r="T28" s="25">
        <f>ROUND(Q28/H28*100,2)</f>
        <v>54.68</v>
      </c>
    </row>
  </sheetData>
  <mergeCells count="25">
    <mergeCell ref="A22:B23"/>
    <mergeCell ref="A26:B27"/>
    <mergeCell ref="L26:N26"/>
    <mergeCell ref="O26:Q26"/>
    <mergeCell ref="R26:T26"/>
    <mergeCell ref="C22:E22"/>
    <mergeCell ref="F22:H22"/>
    <mergeCell ref="I22:K22"/>
    <mergeCell ref="L22:N22"/>
    <mergeCell ref="A28:B28"/>
    <mergeCell ref="A1:T2"/>
    <mergeCell ref="H21:J21"/>
    <mergeCell ref="C4:E4"/>
    <mergeCell ref="F4:H4"/>
    <mergeCell ref="I4:K4"/>
    <mergeCell ref="L4:N4"/>
    <mergeCell ref="O4:Q4"/>
    <mergeCell ref="R4:T4"/>
    <mergeCell ref="A20:B20"/>
    <mergeCell ref="A4:B5"/>
    <mergeCell ref="O22:Q22"/>
    <mergeCell ref="R22:T22"/>
    <mergeCell ref="C26:E26"/>
    <mergeCell ref="F26:H26"/>
    <mergeCell ref="I26:K26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70" orientation="landscape" r:id="rId1"/>
  <headerFooter alignWithMargins="0"/>
  <rowBreaks count="1" manualBreakCount="1">
    <brk id="29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view="pageBreakPreview" zoomScale="70" zoomScaleNormal="70" zoomScaleSheetLayoutView="70" workbookViewId="0">
      <selection sqref="A1:T2"/>
    </sheetView>
  </sheetViews>
  <sheetFormatPr defaultColWidth="7.69921875" defaultRowHeight="24.95" customHeight="1"/>
  <cols>
    <col min="1" max="20" width="7.69921875" style="6"/>
    <col min="21" max="16384" width="7.69921875" style="5"/>
  </cols>
  <sheetData>
    <row r="1" spans="1:20" s="1" customFormat="1" ht="24.95" customHeight="1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s="1" customFormat="1" ht="24.9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34" customFormat="1" ht="24.95" customHeight="1" thickBot="1">
      <c r="A3" s="35" t="s">
        <v>43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s="1" customFormat="1" ht="24.95" customHeight="1">
      <c r="A4" s="64" t="s">
        <v>26</v>
      </c>
      <c r="B4" s="65"/>
      <c r="C4" s="56" t="s">
        <v>17</v>
      </c>
      <c r="D4" s="57"/>
      <c r="E4" s="58"/>
      <c r="F4" s="56" t="s">
        <v>18</v>
      </c>
      <c r="G4" s="57"/>
      <c r="H4" s="58"/>
      <c r="I4" s="59" t="s">
        <v>21</v>
      </c>
      <c r="J4" s="60"/>
      <c r="K4" s="61"/>
      <c r="L4" s="56" t="s">
        <v>22</v>
      </c>
      <c r="M4" s="57"/>
      <c r="N4" s="58"/>
      <c r="O4" s="56" t="s">
        <v>19</v>
      </c>
      <c r="P4" s="57"/>
      <c r="Q4" s="58"/>
      <c r="R4" s="56" t="s">
        <v>20</v>
      </c>
      <c r="S4" s="57"/>
      <c r="T4" s="58"/>
    </row>
    <row r="5" spans="1:20" s="1" customFormat="1" ht="24.95" customHeight="1" thickBot="1">
      <c r="A5" s="66"/>
      <c r="B5" s="67"/>
      <c r="C5" s="36" t="s">
        <v>0</v>
      </c>
      <c r="D5" s="37" t="s">
        <v>1</v>
      </c>
      <c r="E5" s="38" t="s">
        <v>2</v>
      </c>
      <c r="F5" s="36" t="s">
        <v>0</v>
      </c>
      <c r="G5" s="37" t="s">
        <v>1</v>
      </c>
      <c r="H5" s="38" t="s">
        <v>2</v>
      </c>
      <c r="I5" s="39" t="s">
        <v>0</v>
      </c>
      <c r="J5" s="40" t="s">
        <v>1</v>
      </c>
      <c r="K5" s="41" t="s">
        <v>2</v>
      </c>
      <c r="L5" s="36" t="s">
        <v>0</v>
      </c>
      <c r="M5" s="37" t="s">
        <v>1</v>
      </c>
      <c r="N5" s="38" t="s">
        <v>2</v>
      </c>
      <c r="O5" s="36" t="s">
        <v>0</v>
      </c>
      <c r="P5" s="37" t="s">
        <v>1</v>
      </c>
      <c r="Q5" s="38" t="s">
        <v>2</v>
      </c>
      <c r="R5" s="42" t="s">
        <v>0</v>
      </c>
      <c r="S5" s="43" t="s">
        <v>1</v>
      </c>
      <c r="T5" s="38" t="s">
        <v>2</v>
      </c>
    </row>
    <row r="6" spans="1:20" s="4" customFormat="1" ht="24.95" customHeight="1">
      <c r="A6" s="30" t="s">
        <v>3</v>
      </c>
      <c r="B6" s="28" t="s">
        <v>29</v>
      </c>
      <c r="C6" s="12">
        <v>1920</v>
      </c>
      <c r="D6" s="13">
        <v>2245</v>
      </c>
      <c r="E6" s="14">
        <f t="shared" ref="E6:E19" si="0">C6+D6</f>
        <v>4165</v>
      </c>
      <c r="F6" s="12">
        <v>1915</v>
      </c>
      <c r="G6" s="13">
        <v>2240</v>
      </c>
      <c r="H6" s="14">
        <f t="shared" ref="H6:H19" si="1">F6+G6</f>
        <v>4155</v>
      </c>
      <c r="I6" s="12">
        <v>656</v>
      </c>
      <c r="J6" s="13">
        <v>711</v>
      </c>
      <c r="K6" s="14">
        <f t="shared" ref="K6:K19" si="2">I6+J6</f>
        <v>1367</v>
      </c>
      <c r="L6" s="12">
        <v>318</v>
      </c>
      <c r="M6" s="13">
        <v>454</v>
      </c>
      <c r="N6" s="14">
        <f t="shared" ref="N6:N19" si="3">SUM(L6:M6)</f>
        <v>772</v>
      </c>
      <c r="O6" s="12">
        <f>SUM(I6,L6)</f>
        <v>974</v>
      </c>
      <c r="P6" s="13">
        <f>SUM(J6,M6)</f>
        <v>1165</v>
      </c>
      <c r="Q6" s="14">
        <f t="shared" ref="Q6:Q19" si="4">SUM(O6:P6)</f>
        <v>2139</v>
      </c>
      <c r="R6" s="15">
        <f>ROUND(O6/F6*100,2)</f>
        <v>50.86</v>
      </c>
      <c r="S6" s="16">
        <f>ROUND(P6/G6*100,2)</f>
        <v>52.01</v>
      </c>
      <c r="T6" s="17">
        <f>ROUND(Q6/H6*100,2)</f>
        <v>51.48</v>
      </c>
    </row>
    <row r="7" spans="1:20" s="4" customFormat="1" ht="24.95" customHeight="1">
      <c r="A7" s="31" t="s">
        <v>4</v>
      </c>
      <c r="B7" s="29" t="s">
        <v>30</v>
      </c>
      <c r="C7" s="9">
        <v>232</v>
      </c>
      <c r="D7" s="3">
        <v>237</v>
      </c>
      <c r="E7" s="10">
        <f t="shared" si="0"/>
        <v>469</v>
      </c>
      <c r="F7" s="9">
        <v>232</v>
      </c>
      <c r="G7" s="3">
        <v>237</v>
      </c>
      <c r="H7" s="10">
        <f t="shared" si="1"/>
        <v>469</v>
      </c>
      <c r="I7" s="9">
        <v>97</v>
      </c>
      <c r="J7" s="3">
        <v>90</v>
      </c>
      <c r="K7" s="10">
        <f t="shared" si="2"/>
        <v>187</v>
      </c>
      <c r="L7" s="9">
        <v>29</v>
      </c>
      <c r="M7" s="3">
        <v>40</v>
      </c>
      <c r="N7" s="10">
        <f t="shared" si="3"/>
        <v>69</v>
      </c>
      <c r="O7" s="9">
        <f t="shared" ref="O7:O19" si="5">SUM(I7,L7)</f>
        <v>126</v>
      </c>
      <c r="P7" s="3">
        <f t="shared" ref="P7:P19" si="6">SUM(J7,M7)</f>
        <v>130</v>
      </c>
      <c r="Q7" s="10">
        <f t="shared" si="4"/>
        <v>256</v>
      </c>
      <c r="R7" s="15">
        <f t="shared" ref="R7:T19" si="7">ROUND(O7/F7*100,2)</f>
        <v>54.31</v>
      </c>
      <c r="S7" s="16">
        <f t="shared" si="7"/>
        <v>54.85</v>
      </c>
      <c r="T7" s="17">
        <f t="shared" si="7"/>
        <v>54.58</v>
      </c>
    </row>
    <row r="8" spans="1:20" s="4" customFormat="1" ht="24.95" customHeight="1">
      <c r="A8" s="31" t="s">
        <v>5</v>
      </c>
      <c r="B8" s="29" t="s">
        <v>45</v>
      </c>
      <c r="C8" s="9">
        <v>2702</v>
      </c>
      <c r="D8" s="3">
        <v>3060</v>
      </c>
      <c r="E8" s="10">
        <f t="shared" si="0"/>
        <v>5762</v>
      </c>
      <c r="F8" s="9">
        <v>2694</v>
      </c>
      <c r="G8" s="3">
        <v>3054</v>
      </c>
      <c r="H8" s="10">
        <f t="shared" si="1"/>
        <v>5748</v>
      </c>
      <c r="I8" s="9">
        <v>941</v>
      </c>
      <c r="J8" s="3">
        <v>1014</v>
      </c>
      <c r="K8" s="10">
        <f t="shared" si="2"/>
        <v>1955</v>
      </c>
      <c r="L8" s="9">
        <v>579</v>
      </c>
      <c r="M8" s="3">
        <v>708</v>
      </c>
      <c r="N8" s="10">
        <f t="shared" si="3"/>
        <v>1287</v>
      </c>
      <c r="O8" s="9">
        <f t="shared" si="5"/>
        <v>1520</v>
      </c>
      <c r="P8" s="3">
        <f t="shared" si="6"/>
        <v>1722</v>
      </c>
      <c r="Q8" s="10">
        <f t="shared" si="4"/>
        <v>3242</v>
      </c>
      <c r="R8" s="15">
        <f t="shared" si="7"/>
        <v>56.42</v>
      </c>
      <c r="S8" s="16">
        <f t="shared" si="7"/>
        <v>56.39</v>
      </c>
      <c r="T8" s="17">
        <f t="shared" si="7"/>
        <v>56.4</v>
      </c>
    </row>
    <row r="9" spans="1:20" s="4" customFormat="1" ht="24.95" customHeight="1">
      <c r="A9" s="31" t="s">
        <v>6</v>
      </c>
      <c r="B9" s="29" t="s">
        <v>31</v>
      </c>
      <c r="C9" s="9">
        <v>1064</v>
      </c>
      <c r="D9" s="3">
        <v>1174</v>
      </c>
      <c r="E9" s="10">
        <f t="shared" si="0"/>
        <v>2238</v>
      </c>
      <c r="F9" s="9">
        <v>1060</v>
      </c>
      <c r="G9" s="3">
        <v>1173</v>
      </c>
      <c r="H9" s="10">
        <f t="shared" si="1"/>
        <v>2233</v>
      </c>
      <c r="I9" s="9">
        <v>397</v>
      </c>
      <c r="J9" s="3">
        <v>367</v>
      </c>
      <c r="K9" s="10">
        <f t="shared" si="2"/>
        <v>764</v>
      </c>
      <c r="L9" s="9">
        <v>260</v>
      </c>
      <c r="M9" s="3">
        <v>311</v>
      </c>
      <c r="N9" s="10">
        <f t="shared" si="3"/>
        <v>571</v>
      </c>
      <c r="O9" s="9">
        <f t="shared" si="5"/>
        <v>657</v>
      </c>
      <c r="P9" s="3">
        <f t="shared" si="6"/>
        <v>678</v>
      </c>
      <c r="Q9" s="10">
        <f t="shared" si="4"/>
        <v>1335</v>
      </c>
      <c r="R9" s="15">
        <f t="shared" si="7"/>
        <v>61.98</v>
      </c>
      <c r="S9" s="16">
        <f t="shared" si="7"/>
        <v>57.8</v>
      </c>
      <c r="T9" s="17">
        <f t="shared" si="7"/>
        <v>59.79</v>
      </c>
    </row>
    <row r="10" spans="1:20" s="4" customFormat="1" ht="24.95" customHeight="1">
      <c r="A10" s="31" t="s">
        <v>7</v>
      </c>
      <c r="B10" s="29" t="s">
        <v>32</v>
      </c>
      <c r="C10" s="9">
        <v>1421</v>
      </c>
      <c r="D10" s="3">
        <v>1840</v>
      </c>
      <c r="E10" s="10">
        <f t="shared" si="0"/>
        <v>3261</v>
      </c>
      <c r="F10" s="9">
        <v>1416</v>
      </c>
      <c r="G10" s="3">
        <v>1834</v>
      </c>
      <c r="H10" s="10">
        <f t="shared" si="1"/>
        <v>3250</v>
      </c>
      <c r="I10" s="9">
        <v>534</v>
      </c>
      <c r="J10" s="3">
        <v>670</v>
      </c>
      <c r="K10" s="10">
        <f t="shared" si="2"/>
        <v>1204</v>
      </c>
      <c r="L10" s="9">
        <v>242</v>
      </c>
      <c r="M10" s="3">
        <v>316</v>
      </c>
      <c r="N10" s="10">
        <f t="shared" si="3"/>
        <v>558</v>
      </c>
      <c r="O10" s="9">
        <f t="shared" si="5"/>
        <v>776</v>
      </c>
      <c r="P10" s="3">
        <f t="shared" si="6"/>
        <v>986</v>
      </c>
      <c r="Q10" s="10">
        <f t="shared" si="4"/>
        <v>1762</v>
      </c>
      <c r="R10" s="15">
        <f t="shared" si="7"/>
        <v>54.8</v>
      </c>
      <c r="S10" s="16">
        <f t="shared" si="7"/>
        <v>53.76</v>
      </c>
      <c r="T10" s="17">
        <f t="shared" si="7"/>
        <v>54.22</v>
      </c>
    </row>
    <row r="11" spans="1:20" s="4" customFormat="1" ht="24.95" customHeight="1">
      <c r="A11" s="31" t="s">
        <v>8</v>
      </c>
      <c r="B11" s="29" t="s">
        <v>28</v>
      </c>
      <c r="C11" s="9">
        <v>546</v>
      </c>
      <c r="D11" s="3">
        <v>651</v>
      </c>
      <c r="E11" s="10">
        <f t="shared" si="0"/>
        <v>1197</v>
      </c>
      <c r="F11" s="9">
        <v>545</v>
      </c>
      <c r="G11" s="3">
        <v>649</v>
      </c>
      <c r="H11" s="10">
        <f t="shared" si="1"/>
        <v>1194</v>
      </c>
      <c r="I11" s="9">
        <v>199</v>
      </c>
      <c r="J11" s="3">
        <v>216</v>
      </c>
      <c r="K11" s="10">
        <f t="shared" si="2"/>
        <v>415</v>
      </c>
      <c r="L11" s="9">
        <v>110</v>
      </c>
      <c r="M11" s="3">
        <v>144</v>
      </c>
      <c r="N11" s="10">
        <f t="shared" si="3"/>
        <v>254</v>
      </c>
      <c r="O11" s="9">
        <f t="shared" si="5"/>
        <v>309</v>
      </c>
      <c r="P11" s="3">
        <f t="shared" si="6"/>
        <v>360</v>
      </c>
      <c r="Q11" s="10">
        <f t="shared" si="4"/>
        <v>669</v>
      </c>
      <c r="R11" s="15">
        <f t="shared" si="7"/>
        <v>56.7</v>
      </c>
      <c r="S11" s="16">
        <f t="shared" si="7"/>
        <v>55.47</v>
      </c>
      <c r="T11" s="17">
        <f t="shared" si="7"/>
        <v>56.03</v>
      </c>
    </row>
    <row r="12" spans="1:20" s="4" customFormat="1" ht="24.95" customHeight="1">
      <c r="A12" s="31" t="s">
        <v>9</v>
      </c>
      <c r="B12" s="29" t="s">
        <v>33</v>
      </c>
      <c r="C12" s="9">
        <v>258</v>
      </c>
      <c r="D12" s="3">
        <v>284</v>
      </c>
      <c r="E12" s="10">
        <f t="shared" si="0"/>
        <v>542</v>
      </c>
      <c r="F12" s="9">
        <v>258</v>
      </c>
      <c r="G12" s="3">
        <v>283</v>
      </c>
      <c r="H12" s="10">
        <f t="shared" si="1"/>
        <v>541</v>
      </c>
      <c r="I12" s="9">
        <v>96</v>
      </c>
      <c r="J12" s="3">
        <v>103</v>
      </c>
      <c r="K12" s="10">
        <f t="shared" si="2"/>
        <v>199</v>
      </c>
      <c r="L12" s="9">
        <v>59</v>
      </c>
      <c r="M12" s="3">
        <v>78</v>
      </c>
      <c r="N12" s="10">
        <f t="shared" si="3"/>
        <v>137</v>
      </c>
      <c r="O12" s="9">
        <f t="shared" si="5"/>
        <v>155</v>
      </c>
      <c r="P12" s="3">
        <f t="shared" si="6"/>
        <v>181</v>
      </c>
      <c r="Q12" s="10">
        <f t="shared" si="4"/>
        <v>336</v>
      </c>
      <c r="R12" s="15">
        <f t="shared" si="7"/>
        <v>60.08</v>
      </c>
      <c r="S12" s="16">
        <f t="shared" si="7"/>
        <v>63.96</v>
      </c>
      <c r="T12" s="17">
        <f t="shared" si="7"/>
        <v>62.11</v>
      </c>
    </row>
    <row r="13" spans="1:20" s="4" customFormat="1" ht="24.95" customHeight="1">
      <c r="A13" s="31" t="s">
        <v>10</v>
      </c>
      <c r="B13" s="29" t="s">
        <v>34</v>
      </c>
      <c r="C13" s="9">
        <v>474</v>
      </c>
      <c r="D13" s="3">
        <v>511</v>
      </c>
      <c r="E13" s="10">
        <f t="shared" si="0"/>
        <v>985</v>
      </c>
      <c r="F13" s="9">
        <v>473</v>
      </c>
      <c r="G13" s="3">
        <v>507</v>
      </c>
      <c r="H13" s="10">
        <f t="shared" si="1"/>
        <v>980</v>
      </c>
      <c r="I13" s="9">
        <v>145</v>
      </c>
      <c r="J13" s="3">
        <v>127</v>
      </c>
      <c r="K13" s="10">
        <f t="shared" si="2"/>
        <v>272</v>
      </c>
      <c r="L13" s="9">
        <v>90</v>
      </c>
      <c r="M13" s="3">
        <v>142</v>
      </c>
      <c r="N13" s="10">
        <f t="shared" si="3"/>
        <v>232</v>
      </c>
      <c r="O13" s="9">
        <f t="shared" si="5"/>
        <v>235</v>
      </c>
      <c r="P13" s="3">
        <f t="shared" si="6"/>
        <v>269</v>
      </c>
      <c r="Q13" s="10">
        <f t="shared" si="4"/>
        <v>504</v>
      </c>
      <c r="R13" s="15">
        <f t="shared" si="7"/>
        <v>49.68</v>
      </c>
      <c r="S13" s="16">
        <f t="shared" si="7"/>
        <v>53.06</v>
      </c>
      <c r="T13" s="17">
        <f t="shared" si="7"/>
        <v>51.43</v>
      </c>
    </row>
    <row r="14" spans="1:20" s="4" customFormat="1" ht="24.95" customHeight="1">
      <c r="A14" s="31" t="s">
        <v>11</v>
      </c>
      <c r="B14" s="29" t="s">
        <v>35</v>
      </c>
      <c r="C14" s="9">
        <v>314</v>
      </c>
      <c r="D14" s="3">
        <v>323</v>
      </c>
      <c r="E14" s="10">
        <f t="shared" si="0"/>
        <v>637</v>
      </c>
      <c r="F14" s="9">
        <v>314</v>
      </c>
      <c r="G14" s="3">
        <v>322</v>
      </c>
      <c r="H14" s="10">
        <f t="shared" si="1"/>
        <v>636</v>
      </c>
      <c r="I14" s="9">
        <v>130</v>
      </c>
      <c r="J14" s="3">
        <v>124</v>
      </c>
      <c r="K14" s="10">
        <f t="shared" si="2"/>
        <v>254</v>
      </c>
      <c r="L14" s="9">
        <v>49</v>
      </c>
      <c r="M14" s="3">
        <v>47</v>
      </c>
      <c r="N14" s="10">
        <f t="shared" si="3"/>
        <v>96</v>
      </c>
      <c r="O14" s="9">
        <f t="shared" si="5"/>
        <v>179</v>
      </c>
      <c r="P14" s="3">
        <f t="shared" si="6"/>
        <v>171</v>
      </c>
      <c r="Q14" s="10">
        <f t="shared" si="4"/>
        <v>350</v>
      </c>
      <c r="R14" s="15">
        <f t="shared" si="7"/>
        <v>57.01</v>
      </c>
      <c r="S14" s="16">
        <f t="shared" si="7"/>
        <v>53.11</v>
      </c>
      <c r="T14" s="17">
        <f t="shared" si="7"/>
        <v>55.03</v>
      </c>
    </row>
    <row r="15" spans="1:20" s="4" customFormat="1" ht="24.95" customHeight="1">
      <c r="A15" s="31" t="s">
        <v>12</v>
      </c>
      <c r="B15" s="29" t="s">
        <v>46</v>
      </c>
      <c r="C15" s="9">
        <v>1930</v>
      </c>
      <c r="D15" s="3">
        <v>2158</v>
      </c>
      <c r="E15" s="10">
        <f t="shared" si="0"/>
        <v>4088</v>
      </c>
      <c r="F15" s="9">
        <v>1922</v>
      </c>
      <c r="G15" s="3">
        <v>2157</v>
      </c>
      <c r="H15" s="10">
        <f t="shared" si="1"/>
        <v>4079</v>
      </c>
      <c r="I15" s="9">
        <v>682</v>
      </c>
      <c r="J15" s="3">
        <v>698</v>
      </c>
      <c r="K15" s="10">
        <f t="shared" si="2"/>
        <v>1380</v>
      </c>
      <c r="L15" s="9">
        <v>379</v>
      </c>
      <c r="M15" s="3">
        <v>456</v>
      </c>
      <c r="N15" s="10">
        <f t="shared" si="3"/>
        <v>835</v>
      </c>
      <c r="O15" s="9">
        <f t="shared" si="5"/>
        <v>1061</v>
      </c>
      <c r="P15" s="3">
        <f t="shared" si="6"/>
        <v>1154</v>
      </c>
      <c r="Q15" s="10">
        <f t="shared" si="4"/>
        <v>2215</v>
      </c>
      <c r="R15" s="15">
        <f t="shared" si="7"/>
        <v>55.2</v>
      </c>
      <c r="S15" s="16">
        <f t="shared" si="7"/>
        <v>53.5</v>
      </c>
      <c r="T15" s="17">
        <f t="shared" si="7"/>
        <v>54.3</v>
      </c>
    </row>
    <row r="16" spans="1:20" s="4" customFormat="1" ht="24.95" customHeight="1">
      <c r="A16" s="31" t="s">
        <v>13</v>
      </c>
      <c r="B16" s="29" t="s">
        <v>36</v>
      </c>
      <c r="C16" s="9">
        <v>1777</v>
      </c>
      <c r="D16" s="3">
        <v>1887</v>
      </c>
      <c r="E16" s="10">
        <f t="shared" si="0"/>
        <v>3664</v>
      </c>
      <c r="F16" s="9">
        <v>1767</v>
      </c>
      <c r="G16" s="3">
        <v>1883</v>
      </c>
      <c r="H16" s="10">
        <f t="shared" si="1"/>
        <v>3650</v>
      </c>
      <c r="I16" s="9">
        <v>589</v>
      </c>
      <c r="J16" s="3">
        <v>548</v>
      </c>
      <c r="K16" s="10">
        <f t="shared" si="2"/>
        <v>1137</v>
      </c>
      <c r="L16" s="9">
        <v>359</v>
      </c>
      <c r="M16" s="3">
        <v>442</v>
      </c>
      <c r="N16" s="10">
        <f t="shared" si="3"/>
        <v>801</v>
      </c>
      <c r="O16" s="9">
        <f t="shared" si="5"/>
        <v>948</v>
      </c>
      <c r="P16" s="3">
        <f t="shared" si="6"/>
        <v>990</v>
      </c>
      <c r="Q16" s="10">
        <f t="shared" si="4"/>
        <v>1938</v>
      </c>
      <c r="R16" s="15">
        <f t="shared" si="7"/>
        <v>53.65</v>
      </c>
      <c r="S16" s="16">
        <f t="shared" si="7"/>
        <v>52.58</v>
      </c>
      <c r="T16" s="17">
        <f t="shared" si="7"/>
        <v>53.1</v>
      </c>
    </row>
    <row r="17" spans="1:20" s="4" customFormat="1" ht="24.95" customHeight="1">
      <c r="A17" s="31" t="s">
        <v>14</v>
      </c>
      <c r="B17" s="29" t="s">
        <v>37</v>
      </c>
      <c r="C17" s="9">
        <v>125</v>
      </c>
      <c r="D17" s="3">
        <v>128</v>
      </c>
      <c r="E17" s="10">
        <f t="shared" si="0"/>
        <v>253</v>
      </c>
      <c r="F17" s="9">
        <v>125</v>
      </c>
      <c r="G17" s="3">
        <v>128</v>
      </c>
      <c r="H17" s="10">
        <f t="shared" si="1"/>
        <v>253</v>
      </c>
      <c r="I17" s="9">
        <v>46</v>
      </c>
      <c r="J17" s="3">
        <v>28</v>
      </c>
      <c r="K17" s="10">
        <f t="shared" si="2"/>
        <v>74</v>
      </c>
      <c r="L17" s="9">
        <v>32</v>
      </c>
      <c r="M17" s="3">
        <v>40</v>
      </c>
      <c r="N17" s="10">
        <f t="shared" si="3"/>
        <v>72</v>
      </c>
      <c r="O17" s="9">
        <f t="shared" si="5"/>
        <v>78</v>
      </c>
      <c r="P17" s="3">
        <f t="shared" si="6"/>
        <v>68</v>
      </c>
      <c r="Q17" s="10">
        <f t="shared" si="4"/>
        <v>146</v>
      </c>
      <c r="R17" s="15">
        <f t="shared" si="7"/>
        <v>62.4</v>
      </c>
      <c r="S17" s="16">
        <f t="shared" si="7"/>
        <v>53.13</v>
      </c>
      <c r="T17" s="17">
        <f t="shared" si="7"/>
        <v>57.71</v>
      </c>
    </row>
    <row r="18" spans="1:20" s="4" customFormat="1" ht="24.95" customHeight="1">
      <c r="A18" s="31" t="s">
        <v>15</v>
      </c>
      <c r="B18" s="29" t="s">
        <v>38</v>
      </c>
      <c r="C18" s="9">
        <v>139</v>
      </c>
      <c r="D18" s="3">
        <v>152</v>
      </c>
      <c r="E18" s="10">
        <f t="shared" si="0"/>
        <v>291</v>
      </c>
      <c r="F18" s="9">
        <v>137</v>
      </c>
      <c r="G18" s="3">
        <v>151</v>
      </c>
      <c r="H18" s="10">
        <f t="shared" si="1"/>
        <v>288</v>
      </c>
      <c r="I18" s="9">
        <v>42</v>
      </c>
      <c r="J18" s="3">
        <v>46</v>
      </c>
      <c r="K18" s="10">
        <f t="shared" si="2"/>
        <v>88</v>
      </c>
      <c r="L18" s="9">
        <v>40</v>
      </c>
      <c r="M18" s="3">
        <v>51</v>
      </c>
      <c r="N18" s="10">
        <f t="shared" si="3"/>
        <v>91</v>
      </c>
      <c r="O18" s="9">
        <f t="shared" si="5"/>
        <v>82</v>
      </c>
      <c r="P18" s="3">
        <f t="shared" si="6"/>
        <v>97</v>
      </c>
      <c r="Q18" s="10">
        <f t="shared" si="4"/>
        <v>179</v>
      </c>
      <c r="R18" s="15">
        <f t="shared" si="7"/>
        <v>59.85</v>
      </c>
      <c r="S18" s="16">
        <f t="shared" si="7"/>
        <v>64.239999999999995</v>
      </c>
      <c r="T18" s="17">
        <f t="shared" si="7"/>
        <v>62.15</v>
      </c>
    </row>
    <row r="19" spans="1:20" s="4" customFormat="1" ht="24.95" customHeight="1" thickBot="1">
      <c r="A19" s="32" t="s">
        <v>16</v>
      </c>
      <c r="B19" s="29" t="s">
        <v>39</v>
      </c>
      <c r="C19" s="9">
        <v>246</v>
      </c>
      <c r="D19" s="3">
        <v>309</v>
      </c>
      <c r="E19" s="10">
        <f t="shared" si="0"/>
        <v>555</v>
      </c>
      <c r="F19" s="9">
        <v>246</v>
      </c>
      <c r="G19" s="3">
        <v>309</v>
      </c>
      <c r="H19" s="10">
        <f t="shared" si="1"/>
        <v>555</v>
      </c>
      <c r="I19" s="9">
        <v>74</v>
      </c>
      <c r="J19" s="3">
        <v>68</v>
      </c>
      <c r="K19" s="10">
        <f t="shared" si="2"/>
        <v>142</v>
      </c>
      <c r="L19" s="9">
        <v>54</v>
      </c>
      <c r="M19" s="3">
        <v>68</v>
      </c>
      <c r="N19" s="10">
        <f t="shared" si="3"/>
        <v>122</v>
      </c>
      <c r="O19" s="9">
        <f t="shared" si="5"/>
        <v>128</v>
      </c>
      <c r="P19" s="3">
        <f t="shared" si="6"/>
        <v>136</v>
      </c>
      <c r="Q19" s="10">
        <f t="shared" si="4"/>
        <v>264</v>
      </c>
      <c r="R19" s="15">
        <f t="shared" si="7"/>
        <v>52.03</v>
      </c>
      <c r="S19" s="16">
        <f t="shared" si="7"/>
        <v>44.01</v>
      </c>
      <c r="T19" s="17">
        <f t="shared" si="7"/>
        <v>47.57</v>
      </c>
    </row>
    <row r="20" spans="1:20" ht="24.95" customHeight="1" thickBot="1">
      <c r="A20" s="62" t="s">
        <v>2</v>
      </c>
      <c r="B20" s="63"/>
      <c r="C20" s="44">
        <f t="shared" ref="C20:H20" si="8">SUM(C6:C19)</f>
        <v>13148</v>
      </c>
      <c r="D20" s="45">
        <f t="shared" si="8"/>
        <v>14959</v>
      </c>
      <c r="E20" s="46">
        <f t="shared" si="8"/>
        <v>28107</v>
      </c>
      <c r="F20" s="44">
        <f t="shared" si="8"/>
        <v>13104</v>
      </c>
      <c r="G20" s="45">
        <f t="shared" si="8"/>
        <v>14927</v>
      </c>
      <c r="H20" s="46">
        <f t="shared" si="8"/>
        <v>28031</v>
      </c>
      <c r="I20" s="44">
        <f t="shared" ref="I20:K20" si="9">SUM(I6:I19)</f>
        <v>4628</v>
      </c>
      <c r="J20" s="45">
        <f t="shared" si="9"/>
        <v>4810</v>
      </c>
      <c r="K20" s="46">
        <f t="shared" si="9"/>
        <v>9438</v>
      </c>
      <c r="L20" s="44">
        <f t="shared" ref="L20:Q20" si="10">SUM(L6:L19)</f>
        <v>2600</v>
      </c>
      <c r="M20" s="45">
        <f t="shared" si="10"/>
        <v>3297</v>
      </c>
      <c r="N20" s="46">
        <f t="shared" si="10"/>
        <v>5897</v>
      </c>
      <c r="O20" s="44">
        <f t="shared" si="10"/>
        <v>7228</v>
      </c>
      <c r="P20" s="45">
        <f t="shared" si="10"/>
        <v>8107</v>
      </c>
      <c r="Q20" s="46">
        <f t="shared" si="10"/>
        <v>15335</v>
      </c>
      <c r="R20" s="47">
        <f t="shared" ref="R20:T20" si="11">ROUND(O20/F20*100,2)</f>
        <v>55.16</v>
      </c>
      <c r="S20" s="48">
        <f t="shared" si="11"/>
        <v>54.31</v>
      </c>
      <c r="T20" s="49">
        <f t="shared" si="11"/>
        <v>54.71</v>
      </c>
    </row>
    <row r="21" spans="1:20" ht="9.9499999999999993" customHeight="1" thickBot="1">
      <c r="A21" s="19"/>
      <c r="B21" s="27"/>
      <c r="C21" s="19"/>
      <c r="D21" s="19"/>
      <c r="E21" s="19"/>
      <c r="F21" s="19"/>
      <c r="G21" s="11"/>
      <c r="H21" s="55"/>
      <c r="I21" s="55"/>
      <c r="J21" s="55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24.95" customHeight="1">
      <c r="A22" s="64" t="s">
        <v>27</v>
      </c>
      <c r="B22" s="65"/>
      <c r="C22" s="56" t="s">
        <v>17</v>
      </c>
      <c r="D22" s="57"/>
      <c r="E22" s="58"/>
      <c r="F22" s="56" t="s">
        <v>18</v>
      </c>
      <c r="G22" s="57"/>
      <c r="H22" s="58"/>
      <c r="I22" s="59" t="s">
        <v>21</v>
      </c>
      <c r="J22" s="60"/>
      <c r="K22" s="61"/>
      <c r="L22" s="56" t="s">
        <v>22</v>
      </c>
      <c r="M22" s="57"/>
      <c r="N22" s="58"/>
      <c r="O22" s="56" t="s">
        <v>19</v>
      </c>
      <c r="P22" s="57"/>
      <c r="Q22" s="58"/>
      <c r="R22" s="56" t="s">
        <v>20</v>
      </c>
      <c r="S22" s="57"/>
      <c r="T22" s="58"/>
    </row>
    <row r="23" spans="1:20" ht="24.95" customHeight="1" thickBot="1">
      <c r="A23" s="66"/>
      <c r="B23" s="67"/>
      <c r="C23" s="36" t="s">
        <v>0</v>
      </c>
      <c r="D23" s="37" t="s">
        <v>1</v>
      </c>
      <c r="E23" s="38" t="s">
        <v>2</v>
      </c>
      <c r="F23" s="36" t="s">
        <v>0</v>
      </c>
      <c r="G23" s="37" t="s">
        <v>1</v>
      </c>
      <c r="H23" s="38" t="s">
        <v>2</v>
      </c>
      <c r="I23" s="39" t="s">
        <v>0</v>
      </c>
      <c r="J23" s="40" t="s">
        <v>1</v>
      </c>
      <c r="K23" s="41" t="s">
        <v>2</v>
      </c>
      <c r="L23" s="36" t="s">
        <v>0</v>
      </c>
      <c r="M23" s="37" t="s">
        <v>1</v>
      </c>
      <c r="N23" s="38" t="s">
        <v>2</v>
      </c>
      <c r="O23" s="36" t="s">
        <v>0</v>
      </c>
      <c r="P23" s="37" t="s">
        <v>1</v>
      </c>
      <c r="Q23" s="38" t="s">
        <v>2</v>
      </c>
      <c r="R23" s="42" t="s">
        <v>24</v>
      </c>
      <c r="S23" s="43" t="s">
        <v>25</v>
      </c>
      <c r="T23" s="38" t="s">
        <v>2</v>
      </c>
    </row>
    <row r="24" spans="1:20" ht="24.95" customHeight="1" thickBot="1">
      <c r="A24" s="50" t="s">
        <v>5</v>
      </c>
      <c r="B24" s="51" t="s">
        <v>45</v>
      </c>
      <c r="C24" s="20">
        <v>7</v>
      </c>
      <c r="D24" s="21">
        <v>6</v>
      </c>
      <c r="E24" s="22">
        <f t="shared" ref="E24" si="12">C24+D24</f>
        <v>13</v>
      </c>
      <c r="F24" s="20">
        <v>7</v>
      </c>
      <c r="G24" s="21">
        <v>6</v>
      </c>
      <c r="H24" s="22">
        <f t="shared" ref="H24" si="13">F24+G24</f>
        <v>13</v>
      </c>
      <c r="I24" s="20">
        <v>0</v>
      </c>
      <c r="J24" s="21">
        <v>1</v>
      </c>
      <c r="K24" s="22">
        <f t="shared" ref="K24" si="14">I24+J24</f>
        <v>1</v>
      </c>
      <c r="L24" s="20">
        <v>0</v>
      </c>
      <c r="M24" s="21">
        <v>0</v>
      </c>
      <c r="N24" s="22">
        <f t="shared" ref="N24" si="15">SUM(L24:M24)</f>
        <v>0</v>
      </c>
      <c r="O24" s="20">
        <f t="shared" ref="O24:Q24" si="16">SUM(I24,L24)</f>
        <v>0</v>
      </c>
      <c r="P24" s="21">
        <f t="shared" si="16"/>
        <v>1</v>
      </c>
      <c r="Q24" s="22">
        <f t="shared" si="16"/>
        <v>1</v>
      </c>
      <c r="R24" s="23">
        <f t="shared" ref="R24:T24" si="17">ROUND(O24/F24*100,2)</f>
        <v>0</v>
      </c>
      <c r="S24" s="24">
        <f t="shared" si="17"/>
        <v>16.670000000000002</v>
      </c>
      <c r="T24" s="25">
        <f t="shared" si="17"/>
        <v>7.69</v>
      </c>
    </row>
    <row r="25" spans="1:20" ht="9.9499999999999993" customHeight="1" thickBot="1"/>
    <row r="26" spans="1:20" ht="24.95" customHeight="1">
      <c r="A26" s="68" t="s">
        <v>40</v>
      </c>
      <c r="B26" s="69"/>
      <c r="C26" s="56" t="s">
        <v>17</v>
      </c>
      <c r="D26" s="57"/>
      <c r="E26" s="58"/>
      <c r="F26" s="56" t="s">
        <v>18</v>
      </c>
      <c r="G26" s="57"/>
      <c r="H26" s="58"/>
      <c r="I26" s="59" t="s">
        <v>21</v>
      </c>
      <c r="J26" s="60"/>
      <c r="K26" s="61"/>
      <c r="L26" s="56" t="s">
        <v>22</v>
      </c>
      <c r="M26" s="57"/>
      <c r="N26" s="58"/>
      <c r="O26" s="56" t="s">
        <v>19</v>
      </c>
      <c r="P26" s="57"/>
      <c r="Q26" s="58"/>
      <c r="R26" s="56" t="s">
        <v>20</v>
      </c>
      <c r="S26" s="57"/>
      <c r="T26" s="58"/>
    </row>
    <row r="27" spans="1:20" ht="24.95" customHeight="1" thickBot="1">
      <c r="A27" s="70"/>
      <c r="B27" s="71"/>
      <c r="C27" s="36" t="s">
        <v>0</v>
      </c>
      <c r="D27" s="37" t="s">
        <v>1</v>
      </c>
      <c r="E27" s="38" t="s">
        <v>2</v>
      </c>
      <c r="F27" s="36" t="s">
        <v>0</v>
      </c>
      <c r="G27" s="37" t="s">
        <v>1</v>
      </c>
      <c r="H27" s="38" t="s">
        <v>2</v>
      </c>
      <c r="I27" s="39" t="s">
        <v>0</v>
      </c>
      <c r="J27" s="40" t="s">
        <v>1</v>
      </c>
      <c r="K27" s="41" t="s">
        <v>2</v>
      </c>
      <c r="L27" s="36" t="s">
        <v>0</v>
      </c>
      <c r="M27" s="37" t="s">
        <v>1</v>
      </c>
      <c r="N27" s="38" t="s">
        <v>2</v>
      </c>
      <c r="O27" s="36" t="s">
        <v>0</v>
      </c>
      <c r="P27" s="37" t="s">
        <v>1</v>
      </c>
      <c r="Q27" s="38" t="s">
        <v>2</v>
      </c>
      <c r="R27" s="42" t="s">
        <v>24</v>
      </c>
      <c r="S27" s="43" t="s">
        <v>25</v>
      </c>
      <c r="T27" s="38" t="s">
        <v>2</v>
      </c>
    </row>
    <row r="28" spans="1:20" ht="24.95" customHeight="1" thickBot="1">
      <c r="A28" s="52" t="s">
        <v>41</v>
      </c>
      <c r="B28" s="53"/>
      <c r="C28" s="20">
        <f t="shared" ref="C28:Q28" si="18">SUM(C20,C24)</f>
        <v>13155</v>
      </c>
      <c r="D28" s="21">
        <f t="shared" si="18"/>
        <v>14965</v>
      </c>
      <c r="E28" s="22">
        <f t="shared" si="18"/>
        <v>28120</v>
      </c>
      <c r="F28" s="20">
        <f t="shared" si="18"/>
        <v>13111</v>
      </c>
      <c r="G28" s="21">
        <f t="shared" si="18"/>
        <v>14933</v>
      </c>
      <c r="H28" s="22">
        <f t="shared" si="18"/>
        <v>28044</v>
      </c>
      <c r="I28" s="20">
        <f t="shared" si="18"/>
        <v>4628</v>
      </c>
      <c r="J28" s="21">
        <f t="shared" si="18"/>
        <v>4811</v>
      </c>
      <c r="K28" s="22">
        <f t="shared" si="18"/>
        <v>9439</v>
      </c>
      <c r="L28" s="20">
        <f t="shared" si="18"/>
        <v>2600</v>
      </c>
      <c r="M28" s="21">
        <f t="shared" si="18"/>
        <v>3297</v>
      </c>
      <c r="N28" s="22">
        <f t="shared" si="18"/>
        <v>5897</v>
      </c>
      <c r="O28" s="20">
        <f t="shared" si="18"/>
        <v>7228</v>
      </c>
      <c r="P28" s="21">
        <f t="shared" si="18"/>
        <v>8108</v>
      </c>
      <c r="Q28" s="22">
        <f t="shared" si="18"/>
        <v>15336</v>
      </c>
      <c r="R28" s="23">
        <f>ROUND(O28/F28*100,2)</f>
        <v>55.13</v>
      </c>
      <c r="S28" s="24">
        <f>ROUND(P28/G28*100,2)</f>
        <v>54.3</v>
      </c>
      <c r="T28" s="25">
        <f>ROUND(Q28/H28*100,2)</f>
        <v>54.69</v>
      </c>
    </row>
    <row r="29" spans="1:20" ht="24.95" customHeight="1">
      <c r="Q29" s="26">
        <f>N20/Q20</f>
        <v>0.38454515813498535</v>
      </c>
    </row>
  </sheetData>
  <mergeCells count="25">
    <mergeCell ref="A22:B23"/>
    <mergeCell ref="A26:B27"/>
    <mergeCell ref="L26:N26"/>
    <mergeCell ref="O26:Q26"/>
    <mergeCell ref="R26:T26"/>
    <mergeCell ref="C22:E22"/>
    <mergeCell ref="F22:H22"/>
    <mergeCell ref="I22:K22"/>
    <mergeCell ref="L22:N22"/>
    <mergeCell ref="A28:B28"/>
    <mergeCell ref="A4:B5"/>
    <mergeCell ref="A20:B20"/>
    <mergeCell ref="H21:J21"/>
    <mergeCell ref="A1:T2"/>
    <mergeCell ref="C4:E4"/>
    <mergeCell ref="F4:H4"/>
    <mergeCell ref="I4:K4"/>
    <mergeCell ref="L4:N4"/>
    <mergeCell ref="O4:Q4"/>
    <mergeCell ref="R4:T4"/>
    <mergeCell ref="O22:Q22"/>
    <mergeCell ref="R22:T22"/>
    <mergeCell ref="C26:E26"/>
    <mergeCell ref="F26:H26"/>
    <mergeCell ref="I26:K26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view="pageBreakPreview" zoomScale="70" zoomScaleNormal="70" zoomScaleSheetLayoutView="70" workbookViewId="0">
      <pane xSplit="1" ySplit="5" topLeftCell="B6" activePane="bottomRight" state="frozen"/>
      <selection sqref="A1:T2"/>
      <selection pane="topRight" sqref="A1:T2"/>
      <selection pane="bottomLeft" sqref="A1:T2"/>
      <selection pane="bottomRight" sqref="A1:T2"/>
    </sheetView>
  </sheetViews>
  <sheetFormatPr defaultColWidth="7.69921875" defaultRowHeight="24.95" customHeight="1"/>
  <cols>
    <col min="1" max="20" width="7.69921875" style="6"/>
    <col min="21" max="16384" width="7.69921875" style="5"/>
  </cols>
  <sheetData>
    <row r="1" spans="1:20" s="1" customFormat="1" ht="24.95" customHeight="1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s="1" customFormat="1" ht="24.9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2" customFormat="1" ht="24.95" customHeight="1" thickBot="1">
      <c r="A3" s="72" t="s">
        <v>44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s="1" customFormat="1" ht="24.95" customHeight="1">
      <c r="A4" s="64" t="s">
        <v>26</v>
      </c>
      <c r="B4" s="65"/>
      <c r="C4" s="56" t="s">
        <v>17</v>
      </c>
      <c r="D4" s="57"/>
      <c r="E4" s="58"/>
      <c r="F4" s="56" t="s">
        <v>18</v>
      </c>
      <c r="G4" s="57"/>
      <c r="H4" s="58"/>
      <c r="I4" s="59" t="s">
        <v>21</v>
      </c>
      <c r="J4" s="60"/>
      <c r="K4" s="61"/>
      <c r="L4" s="56" t="s">
        <v>22</v>
      </c>
      <c r="M4" s="57"/>
      <c r="N4" s="58"/>
      <c r="O4" s="56" t="s">
        <v>19</v>
      </c>
      <c r="P4" s="57"/>
      <c r="Q4" s="58"/>
      <c r="R4" s="56" t="s">
        <v>20</v>
      </c>
      <c r="S4" s="57"/>
      <c r="T4" s="58"/>
    </row>
    <row r="5" spans="1:20" s="1" customFormat="1" ht="24.95" customHeight="1" thickBot="1">
      <c r="A5" s="66"/>
      <c r="B5" s="67"/>
      <c r="C5" s="36" t="s">
        <v>0</v>
      </c>
      <c r="D5" s="37" t="s">
        <v>1</v>
      </c>
      <c r="E5" s="38" t="s">
        <v>2</v>
      </c>
      <c r="F5" s="36" t="s">
        <v>0</v>
      </c>
      <c r="G5" s="37" t="s">
        <v>1</v>
      </c>
      <c r="H5" s="38" t="s">
        <v>2</v>
      </c>
      <c r="I5" s="39" t="s">
        <v>0</v>
      </c>
      <c r="J5" s="40" t="s">
        <v>1</v>
      </c>
      <c r="K5" s="41" t="s">
        <v>2</v>
      </c>
      <c r="L5" s="36" t="s">
        <v>0</v>
      </c>
      <c r="M5" s="37" t="s">
        <v>1</v>
      </c>
      <c r="N5" s="38" t="s">
        <v>2</v>
      </c>
      <c r="O5" s="36" t="s">
        <v>0</v>
      </c>
      <c r="P5" s="37" t="s">
        <v>1</v>
      </c>
      <c r="Q5" s="38" t="s">
        <v>2</v>
      </c>
      <c r="R5" s="42" t="s">
        <v>0</v>
      </c>
      <c r="S5" s="43" t="s">
        <v>1</v>
      </c>
      <c r="T5" s="38" t="s">
        <v>2</v>
      </c>
    </row>
    <row r="6" spans="1:20" s="4" customFormat="1" ht="24.95" customHeight="1">
      <c r="A6" s="30" t="s">
        <v>3</v>
      </c>
      <c r="B6" s="28" t="s">
        <v>29</v>
      </c>
      <c r="C6" s="12">
        <v>1920</v>
      </c>
      <c r="D6" s="13">
        <v>2245</v>
      </c>
      <c r="E6" s="14">
        <f t="shared" ref="E6:E19" si="0">C6+D6</f>
        <v>4165</v>
      </c>
      <c r="F6" s="12">
        <v>1915</v>
      </c>
      <c r="G6" s="13">
        <v>2240</v>
      </c>
      <c r="H6" s="14">
        <f t="shared" ref="H6:H19" si="1">F6+G6</f>
        <v>4155</v>
      </c>
      <c r="I6" s="12">
        <v>656</v>
      </c>
      <c r="J6" s="13">
        <v>711</v>
      </c>
      <c r="K6" s="14">
        <f t="shared" ref="K6:K19" si="2">SUM(I6:J6)</f>
        <v>1367</v>
      </c>
      <c r="L6" s="12">
        <v>318</v>
      </c>
      <c r="M6" s="13">
        <v>454</v>
      </c>
      <c r="N6" s="14">
        <f t="shared" ref="N6:N19" si="3">SUM(L6:M6)</f>
        <v>772</v>
      </c>
      <c r="O6" s="12">
        <v>974</v>
      </c>
      <c r="P6" s="13">
        <v>1165</v>
      </c>
      <c r="Q6" s="14">
        <f>SUM(O6:P6)</f>
        <v>2139</v>
      </c>
      <c r="R6" s="15">
        <f>ROUND(O6/F6*100,2)</f>
        <v>50.86</v>
      </c>
      <c r="S6" s="16">
        <f>ROUND(P6/G6*100,2)</f>
        <v>52.01</v>
      </c>
      <c r="T6" s="17">
        <f>ROUND(Q6/H6*100,2)</f>
        <v>51.48</v>
      </c>
    </row>
    <row r="7" spans="1:20" s="4" customFormat="1" ht="24.95" customHeight="1">
      <c r="A7" s="31" t="s">
        <v>4</v>
      </c>
      <c r="B7" s="29" t="s">
        <v>30</v>
      </c>
      <c r="C7" s="9">
        <v>232</v>
      </c>
      <c r="D7" s="3">
        <v>237</v>
      </c>
      <c r="E7" s="10">
        <f t="shared" si="0"/>
        <v>469</v>
      </c>
      <c r="F7" s="9">
        <v>232</v>
      </c>
      <c r="G7" s="3">
        <v>237</v>
      </c>
      <c r="H7" s="10">
        <f t="shared" si="1"/>
        <v>469</v>
      </c>
      <c r="I7" s="9">
        <v>97</v>
      </c>
      <c r="J7" s="3">
        <v>90</v>
      </c>
      <c r="K7" s="10">
        <f t="shared" si="2"/>
        <v>187</v>
      </c>
      <c r="L7" s="9">
        <v>29</v>
      </c>
      <c r="M7" s="3">
        <v>40</v>
      </c>
      <c r="N7" s="10">
        <f t="shared" si="3"/>
        <v>69</v>
      </c>
      <c r="O7" s="9">
        <v>126</v>
      </c>
      <c r="P7" s="3">
        <v>130</v>
      </c>
      <c r="Q7" s="10">
        <f>SUM(O7:P7)</f>
        <v>256</v>
      </c>
      <c r="R7" s="15">
        <f t="shared" ref="R7:T19" si="4">ROUND(O7/F7*100,2)</f>
        <v>54.31</v>
      </c>
      <c r="S7" s="16">
        <f t="shared" si="4"/>
        <v>54.85</v>
      </c>
      <c r="T7" s="17">
        <f t="shared" si="4"/>
        <v>54.58</v>
      </c>
    </row>
    <row r="8" spans="1:20" s="4" customFormat="1" ht="24.95" customHeight="1">
      <c r="A8" s="31" t="s">
        <v>5</v>
      </c>
      <c r="B8" s="29" t="s">
        <v>45</v>
      </c>
      <c r="C8" s="9">
        <v>2702</v>
      </c>
      <c r="D8" s="3">
        <v>3060</v>
      </c>
      <c r="E8" s="10">
        <f t="shared" si="0"/>
        <v>5762</v>
      </c>
      <c r="F8" s="9">
        <v>2694</v>
      </c>
      <c r="G8" s="3">
        <v>3054</v>
      </c>
      <c r="H8" s="10">
        <f t="shared" si="1"/>
        <v>5748</v>
      </c>
      <c r="I8" s="9">
        <v>941</v>
      </c>
      <c r="J8" s="3">
        <v>1014</v>
      </c>
      <c r="K8" s="10">
        <f t="shared" si="2"/>
        <v>1955</v>
      </c>
      <c r="L8" s="9">
        <v>579</v>
      </c>
      <c r="M8" s="3">
        <v>707</v>
      </c>
      <c r="N8" s="10">
        <f t="shared" si="3"/>
        <v>1286</v>
      </c>
      <c r="O8" s="9">
        <v>1520</v>
      </c>
      <c r="P8" s="3">
        <v>1721</v>
      </c>
      <c r="Q8" s="10">
        <f>SUM(O8:P8)</f>
        <v>3241</v>
      </c>
      <c r="R8" s="15">
        <f t="shared" si="4"/>
        <v>56.42</v>
      </c>
      <c r="S8" s="16">
        <f t="shared" si="4"/>
        <v>56.35</v>
      </c>
      <c r="T8" s="17">
        <f t="shared" si="4"/>
        <v>56.38</v>
      </c>
    </row>
    <row r="9" spans="1:20" s="4" customFormat="1" ht="24.95" customHeight="1">
      <c r="A9" s="31" t="s">
        <v>6</v>
      </c>
      <c r="B9" s="29" t="s">
        <v>31</v>
      </c>
      <c r="C9" s="9">
        <v>1064</v>
      </c>
      <c r="D9" s="3">
        <v>1174</v>
      </c>
      <c r="E9" s="10">
        <f t="shared" si="0"/>
        <v>2238</v>
      </c>
      <c r="F9" s="9">
        <v>1060</v>
      </c>
      <c r="G9" s="3">
        <v>1173</v>
      </c>
      <c r="H9" s="10">
        <f t="shared" si="1"/>
        <v>2233</v>
      </c>
      <c r="I9" s="9">
        <v>397</v>
      </c>
      <c r="J9" s="3">
        <v>367</v>
      </c>
      <c r="K9" s="10">
        <f t="shared" si="2"/>
        <v>764</v>
      </c>
      <c r="L9" s="9">
        <v>260</v>
      </c>
      <c r="M9" s="3">
        <v>311</v>
      </c>
      <c r="N9" s="10">
        <f t="shared" si="3"/>
        <v>571</v>
      </c>
      <c r="O9" s="9">
        <v>657</v>
      </c>
      <c r="P9" s="3">
        <v>678</v>
      </c>
      <c r="Q9" s="10">
        <f>SUM(O9:P9)</f>
        <v>1335</v>
      </c>
      <c r="R9" s="15">
        <f t="shared" si="4"/>
        <v>61.98</v>
      </c>
      <c r="S9" s="16">
        <f t="shared" si="4"/>
        <v>57.8</v>
      </c>
      <c r="T9" s="17">
        <f t="shared" si="4"/>
        <v>59.79</v>
      </c>
    </row>
    <row r="10" spans="1:20" s="4" customFormat="1" ht="24.95" customHeight="1">
      <c r="A10" s="31" t="s">
        <v>7</v>
      </c>
      <c r="B10" s="29" t="s">
        <v>32</v>
      </c>
      <c r="C10" s="9">
        <v>1421</v>
      </c>
      <c r="D10" s="3">
        <v>1840</v>
      </c>
      <c r="E10" s="10">
        <f t="shared" si="0"/>
        <v>3261</v>
      </c>
      <c r="F10" s="9">
        <v>1416</v>
      </c>
      <c r="G10" s="3">
        <v>1834</v>
      </c>
      <c r="H10" s="10">
        <f t="shared" si="1"/>
        <v>3250</v>
      </c>
      <c r="I10" s="9">
        <v>534</v>
      </c>
      <c r="J10" s="3">
        <v>670</v>
      </c>
      <c r="K10" s="10">
        <f t="shared" si="2"/>
        <v>1204</v>
      </c>
      <c r="L10" s="9">
        <v>241</v>
      </c>
      <c r="M10" s="3">
        <v>316</v>
      </c>
      <c r="N10" s="10">
        <f t="shared" si="3"/>
        <v>557</v>
      </c>
      <c r="O10" s="9">
        <v>775</v>
      </c>
      <c r="P10" s="3">
        <v>986</v>
      </c>
      <c r="Q10" s="10">
        <f>SUM(O10:P10)</f>
        <v>1761</v>
      </c>
      <c r="R10" s="15">
        <f t="shared" si="4"/>
        <v>54.73</v>
      </c>
      <c r="S10" s="16">
        <f t="shared" si="4"/>
        <v>53.76</v>
      </c>
      <c r="T10" s="17">
        <f t="shared" si="4"/>
        <v>54.18</v>
      </c>
    </row>
    <row r="11" spans="1:20" s="4" customFormat="1" ht="24.95" customHeight="1">
      <c r="A11" s="31" t="s">
        <v>8</v>
      </c>
      <c r="B11" s="29" t="s">
        <v>28</v>
      </c>
      <c r="C11" s="9">
        <v>546</v>
      </c>
      <c r="D11" s="3">
        <v>651</v>
      </c>
      <c r="E11" s="10">
        <f t="shared" si="0"/>
        <v>1197</v>
      </c>
      <c r="F11" s="9">
        <v>545</v>
      </c>
      <c r="G11" s="3">
        <v>649</v>
      </c>
      <c r="H11" s="10">
        <f t="shared" si="1"/>
        <v>1194</v>
      </c>
      <c r="I11" s="9">
        <v>196</v>
      </c>
      <c r="J11" s="3">
        <v>215</v>
      </c>
      <c r="K11" s="10">
        <f t="shared" si="2"/>
        <v>411</v>
      </c>
      <c r="L11" s="9">
        <v>110</v>
      </c>
      <c r="M11" s="3">
        <v>144</v>
      </c>
      <c r="N11" s="10">
        <f t="shared" si="3"/>
        <v>254</v>
      </c>
      <c r="O11" s="9">
        <v>306</v>
      </c>
      <c r="P11" s="3">
        <v>359</v>
      </c>
      <c r="Q11" s="10">
        <f t="shared" ref="Q11:Q19" si="5">SUM(O11:P11)</f>
        <v>665</v>
      </c>
      <c r="R11" s="15">
        <f t="shared" si="4"/>
        <v>56.15</v>
      </c>
      <c r="S11" s="16">
        <f t="shared" si="4"/>
        <v>55.32</v>
      </c>
      <c r="T11" s="17">
        <f t="shared" si="4"/>
        <v>55.7</v>
      </c>
    </row>
    <row r="12" spans="1:20" s="4" customFormat="1" ht="24.95" customHeight="1">
      <c r="A12" s="31" t="s">
        <v>9</v>
      </c>
      <c r="B12" s="29" t="s">
        <v>33</v>
      </c>
      <c r="C12" s="9">
        <v>258</v>
      </c>
      <c r="D12" s="3">
        <v>284</v>
      </c>
      <c r="E12" s="10">
        <f t="shared" si="0"/>
        <v>542</v>
      </c>
      <c r="F12" s="9">
        <v>258</v>
      </c>
      <c r="G12" s="3">
        <v>283</v>
      </c>
      <c r="H12" s="10">
        <f t="shared" si="1"/>
        <v>541</v>
      </c>
      <c r="I12" s="9">
        <v>96</v>
      </c>
      <c r="J12" s="3">
        <v>103</v>
      </c>
      <c r="K12" s="10">
        <f t="shared" si="2"/>
        <v>199</v>
      </c>
      <c r="L12" s="9">
        <v>59</v>
      </c>
      <c r="M12" s="3">
        <v>78</v>
      </c>
      <c r="N12" s="10">
        <f t="shared" si="3"/>
        <v>137</v>
      </c>
      <c r="O12" s="9">
        <v>155</v>
      </c>
      <c r="P12" s="3">
        <v>181</v>
      </c>
      <c r="Q12" s="10">
        <f t="shared" si="5"/>
        <v>336</v>
      </c>
      <c r="R12" s="15">
        <f t="shared" si="4"/>
        <v>60.08</v>
      </c>
      <c r="S12" s="16">
        <f t="shared" si="4"/>
        <v>63.96</v>
      </c>
      <c r="T12" s="17">
        <f t="shared" si="4"/>
        <v>62.11</v>
      </c>
    </row>
    <row r="13" spans="1:20" s="4" customFormat="1" ht="24.95" customHeight="1">
      <c r="A13" s="31" t="s">
        <v>10</v>
      </c>
      <c r="B13" s="29" t="s">
        <v>34</v>
      </c>
      <c r="C13" s="9">
        <v>474</v>
      </c>
      <c r="D13" s="3">
        <v>511</v>
      </c>
      <c r="E13" s="10">
        <f t="shared" si="0"/>
        <v>985</v>
      </c>
      <c r="F13" s="9">
        <v>473</v>
      </c>
      <c r="G13" s="3">
        <v>507</v>
      </c>
      <c r="H13" s="10">
        <f t="shared" si="1"/>
        <v>980</v>
      </c>
      <c r="I13" s="9">
        <v>145</v>
      </c>
      <c r="J13" s="3">
        <v>127</v>
      </c>
      <c r="K13" s="10">
        <f t="shared" si="2"/>
        <v>272</v>
      </c>
      <c r="L13" s="9">
        <v>90</v>
      </c>
      <c r="M13" s="3">
        <v>142</v>
      </c>
      <c r="N13" s="10">
        <f t="shared" si="3"/>
        <v>232</v>
      </c>
      <c r="O13" s="9">
        <v>235</v>
      </c>
      <c r="P13" s="3">
        <v>269</v>
      </c>
      <c r="Q13" s="10">
        <f t="shared" si="5"/>
        <v>504</v>
      </c>
      <c r="R13" s="15">
        <f t="shared" si="4"/>
        <v>49.68</v>
      </c>
      <c r="S13" s="16">
        <f t="shared" si="4"/>
        <v>53.06</v>
      </c>
      <c r="T13" s="17">
        <f t="shared" si="4"/>
        <v>51.43</v>
      </c>
    </row>
    <row r="14" spans="1:20" s="4" customFormat="1" ht="24.95" customHeight="1">
      <c r="A14" s="31" t="s">
        <v>11</v>
      </c>
      <c r="B14" s="29" t="s">
        <v>35</v>
      </c>
      <c r="C14" s="9">
        <v>314</v>
      </c>
      <c r="D14" s="3">
        <v>323</v>
      </c>
      <c r="E14" s="10">
        <f t="shared" si="0"/>
        <v>637</v>
      </c>
      <c r="F14" s="9">
        <v>314</v>
      </c>
      <c r="G14" s="3">
        <v>322</v>
      </c>
      <c r="H14" s="10">
        <f t="shared" si="1"/>
        <v>636</v>
      </c>
      <c r="I14" s="9">
        <v>130</v>
      </c>
      <c r="J14" s="3">
        <v>124</v>
      </c>
      <c r="K14" s="10">
        <f t="shared" si="2"/>
        <v>254</v>
      </c>
      <c r="L14" s="9">
        <v>49</v>
      </c>
      <c r="M14" s="3">
        <v>47</v>
      </c>
      <c r="N14" s="10">
        <f t="shared" si="3"/>
        <v>96</v>
      </c>
      <c r="O14" s="9">
        <v>179</v>
      </c>
      <c r="P14" s="3">
        <v>171</v>
      </c>
      <c r="Q14" s="10">
        <f t="shared" si="5"/>
        <v>350</v>
      </c>
      <c r="R14" s="15">
        <f t="shared" si="4"/>
        <v>57.01</v>
      </c>
      <c r="S14" s="16">
        <f t="shared" si="4"/>
        <v>53.11</v>
      </c>
      <c r="T14" s="17">
        <f t="shared" si="4"/>
        <v>55.03</v>
      </c>
    </row>
    <row r="15" spans="1:20" s="4" customFormat="1" ht="24.95" customHeight="1">
      <c r="A15" s="31" t="s">
        <v>12</v>
      </c>
      <c r="B15" s="29" t="s">
        <v>46</v>
      </c>
      <c r="C15" s="9">
        <v>1930</v>
      </c>
      <c r="D15" s="3">
        <v>2158</v>
      </c>
      <c r="E15" s="10">
        <f t="shared" si="0"/>
        <v>4088</v>
      </c>
      <c r="F15" s="9">
        <v>1922</v>
      </c>
      <c r="G15" s="3">
        <v>2157</v>
      </c>
      <c r="H15" s="10">
        <f t="shared" si="1"/>
        <v>4079</v>
      </c>
      <c r="I15" s="9">
        <v>682</v>
      </c>
      <c r="J15" s="3">
        <v>698</v>
      </c>
      <c r="K15" s="10">
        <f t="shared" si="2"/>
        <v>1380</v>
      </c>
      <c r="L15" s="9">
        <v>379</v>
      </c>
      <c r="M15" s="3">
        <v>454</v>
      </c>
      <c r="N15" s="10">
        <f t="shared" si="3"/>
        <v>833</v>
      </c>
      <c r="O15" s="9">
        <v>1061</v>
      </c>
      <c r="P15" s="3">
        <v>1152</v>
      </c>
      <c r="Q15" s="10">
        <f t="shared" si="5"/>
        <v>2213</v>
      </c>
      <c r="R15" s="15">
        <f t="shared" si="4"/>
        <v>55.2</v>
      </c>
      <c r="S15" s="16">
        <f t="shared" si="4"/>
        <v>53.41</v>
      </c>
      <c r="T15" s="17">
        <f t="shared" si="4"/>
        <v>54.25</v>
      </c>
    </row>
    <row r="16" spans="1:20" s="4" customFormat="1" ht="24.95" customHeight="1">
      <c r="A16" s="31" t="s">
        <v>13</v>
      </c>
      <c r="B16" s="29" t="s">
        <v>36</v>
      </c>
      <c r="C16" s="9">
        <v>1777</v>
      </c>
      <c r="D16" s="3">
        <v>1887</v>
      </c>
      <c r="E16" s="10">
        <f t="shared" si="0"/>
        <v>3664</v>
      </c>
      <c r="F16" s="9">
        <v>1767</v>
      </c>
      <c r="G16" s="3">
        <v>1883</v>
      </c>
      <c r="H16" s="10">
        <f t="shared" si="1"/>
        <v>3650</v>
      </c>
      <c r="I16" s="9">
        <v>589</v>
      </c>
      <c r="J16" s="3">
        <v>548</v>
      </c>
      <c r="K16" s="10">
        <f t="shared" si="2"/>
        <v>1137</v>
      </c>
      <c r="L16" s="9">
        <v>359</v>
      </c>
      <c r="M16" s="3">
        <v>442</v>
      </c>
      <c r="N16" s="10">
        <f t="shared" si="3"/>
        <v>801</v>
      </c>
      <c r="O16" s="9">
        <v>948</v>
      </c>
      <c r="P16" s="3">
        <v>990</v>
      </c>
      <c r="Q16" s="10">
        <f t="shared" si="5"/>
        <v>1938</v>
      </c>
      <c r="R16" s="15">
        <f t="shared" si="4"/>
        <v>53.65</v>
      </c>
      <c r="S16" s="16">
        <f t="shared" si="4"/>
        <v>52.58</v>
      </c>
      <c r="T16" s="17">
        <f t="shared" si="4"/>
        <v>53.1</v>
      </c>
    </row>
    <row r="17" spans="1:20" s="4" customFormat="1" ht="24.95" customHeight="1">
      <c r="A17" s="31" t="s">
        <v>14</v>
      </c>
      <c r="B17" s="29" t="s">
        <v>37</v>
      </c>
      <c r="C17" s="9">
        <v>125</v>
      </c>
      <c r="D17" s="3">
        <v>128</v>
      </c>
      <c r="E17" s="10">
        <f t="shared" si="0"/>
        <v>253</v>
      </c>
      <c r="F17" s="9">
        <v>125</v>
      </c>
      <c r="G17" s="3">
        <v>128</v>
      </c>
      <c r="H17" s="10">
        <f t="shared" si="1"/>
        <v>253</v>
      </c>
      <c r="I17" s="9">
        <v>46</v>
      </c>
      <c r="J17" s="3">
        <v>28</v>
      </c>
      <c r="K17" s="10">
        <f t="shared" si="2"/>
        <v>74</v>
      </c>
      <c r="L17" s="9">
        <v>32</v>
      </c>
      <c r="M17" s="3">
        <v>40</v>
      </c>
      <c r="N17" s="10">
        <f t="shared" si="3"/>
        <v>72</v>
      </c>
      <c r="O17" s="9">
        <v>78</v>
      </c>
      <c r="P17" s="3">
        <v>68</v>
      </c>
      <c r="Q17" s="10">
        <f t="shared" si="5"/>
        <v>146</v>
      </c>
      <c r="R17" s="15">
        <f t="shared" si="4"/>
        <v>62.4</v>
      </c>
      <c r="S17" s="16">
        <f t="shared" si="4"/>
        <v>53.13</v>
      </c>
      <c r="T17" s="17">
        <f t="shared" si="4"/>
        <v>57.71</v>
      </c>
    </row>
    <row r="18" spans="1:20" s="4" customFormat="1" ht="24.95" customHeight="1">
      <c r="A18" s="31" t="s">
        <v>15</v>
      </c>
      <c r="B18" s="29" t="s">
        <v>38</v>
      </c>
      <c r="C18" s="9">
        <v>139</v>
      </c>
      <c r="D18" s="3">
        <v>152</v>
      </c>
      <c r="E18" s="10">
        <f t="shared" si="0"/>
        <v>291</v>
      </c>
      <c r="F18" s="9">
        <v>137</v>
      </c>
      <c r="G18" s="3">
        <v>151</v>
      </c>
      <c r="H18" s="10">
        <f t="shared" si="1"/>
        <v>288</v>
      </c>
      <c r="I18" s="9">
        <v>42</v>
      </c>
      <c r="J18" s="3">
        <v>46</v>
      </c>
      <c r="K18" s="10">
        <f t="shared" si="2"/>
        <v>88</v>
      </c>
      <c r="L18" s="9">
        <v>40</v>
      </c>
      <c r="M18" s="3">
        <v>51</v>
      </c>
      <c r="N18" s="10">
        <f t="shared" si="3"/>
        <v>91</v>
      </c>
      <c r="O18" s="9">
        <v>82</v>
      </c>
      <c r="P18" s="3">
        <v>97</v>
      </c>
      <c r="Q18" s="10">
        <f t="shared" si="5"/>
        <v>179</v>
      </c>
      <c r="R18" s="15">
        <f t="shared" si="4"/>
        <v>59.85</v>
      </c>
      <c r="S18" s="16">
        <f t="shared" si="4"/>
        <v>64.239999999999995</v>
      </c>
      <c r="T18" s="17">
        <f t="shared" si="4"/>
        <v>62.15</v>
      </c>
    </row>
    <row r="19" spans="1:20" s="4" customFormat="1" ht="24.95" customHeight="1" thickBot="1">
      <c r="A19" s="32" t="s">
        <v>16</v>
      </c>
      <c r="B19" s="29" t="s">
        <v>39</v>
      </c>
      <c r="C19" s="9">
        <v>246</v>
      </c>
      <c r="D19" s="3">
        <v>309</v>
      </c>
      <c r="E19" s="10">
        <f t="shared" si="0"/>
        <v>555</v>
      </c>
      <c r="F19" s="9">
        <v>246</v>
      </c>
      <c r="G19" s="3">
        <v>309</v>
      </c>
      <c r="H19" s="10">
        <f t="shared" si="1"/>
        <v>555</v>
      </c>
      <c r="I19" s="9">
        <v>74</v>
      </c>
      <c r="J19" s="3">
        <v>68</v>
      </c>
      <c r="K19" s="10">
        <f t="shared" si="2"/>
        <v>142</v>
      </c>
      <c r="L19" s="9">
        <v>54</v>
      </c>
      <c r="M19" s="3">
        <v>68</v>
      </c>
      <c r="N19" s="10">
        <f t="shared" si="3"/>
        <v>122</v>
      </c>
      <c r="O19" s="9">
        <v>128</v>
      </c>
      <c r="P19" s="3">
        <v>136</v>
      </c>
      <c r="Q19" s="10">
        <f t="shared" si="5"/>
        <v>264</v>
      </c>
      <c r="R19" s="15">
        <f t="shared" si="4"/>
        <v>52.03</v>
      </c>
      <c r="S19" s="16">
        <f t="shared" si="4"/>
        <v>44.01</v>
      </c>
      <c r="T19" s="17">
        <f t="shared" si="4"/>
        <v>47.57</v>
      </c>
    </row>
    <row r="20" spans="1:20" ht="24.95" customHeight="1" thickBot="1">
      <c r="A20" s="62" t="s">
        <v>2</v>
      </c>
      <c r="B20" s="63"/>
      <c r="C20" s="44">
        <f t="shared" ref="C20:H20" si="6">SUM(C6:C19)</f>
        <v>13148</v>
      </c>
      <c r="D20" s="45">
        <f t="shared" si="6"/>
        <v>14959</v>
      </c>
      <c r="E20" s="46">
        <f t="shared" si="6"/>
        <v>28107</v>
      </c>
      <c r="F20" s="44">
        <f t="shared" si="6"/>
        <v>13104</v>
      </c>
      <c r="G20" s="45">
        <f t="shared" si="6"/>
        <v>14927</v>
      </c>
      <c r="H20" s="46">
        <f t="shared" si="6"/>
        <v>28031</v>
      </c>
      <c r="I20" s="44">
        <f t="shared" ref="I20:N20" si="7">SUM(I6:I19)</f>
        <v>4625</v>
      </c>
      <c r="J20" s="45">
        <f t="shared" si="7"/>
        <v>4809</v>
      </c>
      <c r="K20" s="46">
        <f t="shared" si="7"/>
        <v>9434</v>
      </c>
      <c r="L20" s="44">
        <f t="shared" si="7"/>
        <v>2599</v>
      </c>
      <c r="M20" s="45">
        <f t="shared" si="7"/>
        <v>3294</v>
      </c>
      <c r="N20" s="46">
        <f t="shared" si="7"/>
        <v>5893</v>
      </c>
      <c r="O20" s="44">
        <f t="shared" ref="O20:Q20" si="8">SUM(O6:O19)</f>
        <v>7224</v>
      </c>
      <c r="P20" s="45">
        <f t="shared" si="8"/>
        <v>8103</v>
      </c>
      <c r="Q20" s="46">
        <f t="shared" si="8"/>
        <v>15327</v>
      </c>
      <c r="R20" s="47">
        <f t="shared" ref="R20:T20" si="9">ROUND(O20/F20*100,2)</f>
        <v>55.13</v>
      </c>
      <c r="S20" s="48">
        <f t="shared" si="9"/>
        <v>54.28</v>
      </c>
      <c r="T20" s="49">
        <f t="shared" si="9"/>
        <v>54.68</v>
      </c>
    </row>
    <row r="21" spans="1:20" ht="24.95" customHeight="1">
      <c r="A21" s="18"/>
      <c r="B21" s="27"/>
      <c r="C21" s="18"/>
      <c r="D21" s="18"/>
      <c r="E21" s="18"/>
      <c r="F21" s="18"/>
      <c r="G21" s="11"/>
      <c r="H21" s="55"/>
      <c r="I21" s="55"/>
      <c r="J21" s="55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ht="24.95" customHeight="1">
      <c r="K22" s="18"/>
      <c r="L22" s="18"/>
    </row>
    <row r="23" spans="1:20" ht="24.95" customHeight="1">
      <c r="L23" s="8"/>
    </row>
  </sheetData>
  <mergeCells count="11">
    <mergeCell ref="H21:J21"/>
    <mergeCell ref="A1:T2"/>
    <mergeCell ref="A3:T3"/>
    <mergeCell ref="C4:E4"/>
    <mergeCell ref="F4:H4"/>
    <mergeCell ref="I4:K4"/>
    <mergeCell ref="L4:N4"/>
    <mergeCell ref="O4:Q4"/>
    <mergeCell ref="R4:T4"/>
    <mergeCell ref="A4:B5"/>
    <mergeCell ref="A20:B20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小選挙区</vt:lpstr>
      <vt:lpstr>比例代表</vt:lpstr>
      <vt:lpstr>国民審査</vt:lpstr>
      <vt:lpstr>国民審査!Print_Area</vt:lpstr>
      <vt:lpstr>小選挙区!Print_Area</vt:lpstr>
      <vt:lpstr>比例代表!Print_Area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JN63042</dc:creator>
  <cp:lastModifiedBy>宮田　誠</cp:lastModifiedBy>
  <cp:lastPrinted>2021-11-09T22:44:43Z</cp:lastPrinted>
  <dcterms:modified xsi:type="dcterms:W3CDTF">2021-11-09T22:44:56Z</dcterms:modified>
</cp:coreProperties>
</file>